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SC0820\Desktop\New folder\"/>
    </mc:Choice>
  </mc:AlternateContent>
  <bookViews>
    <workbookView xWindow="0" yWindow="0" windowWidth="21600" windowHeight="9600" activeTab="1"/>
  </bookViews>
  <sheets>
    <sheet name="Obrazac 2. Zbirni" sheetId="1" r:id="rId1"/>
    <sheet name="Obrazac 2. SUD" sheetId="2" r:id="rId2"/>
    <sheet name="OBRAZAC 2- IPA 2019" sheetId="5" r:id="rId3"/>
    <sheet name="Obrazac 2. IPA-2017" sheetId="3" r:id="rId4"/>
    <sheet name="TEKUĆA REZERVA" sheetId="4" r:id="rId5"/>
  </sheets>
  <calcPr calcId="162913"/>
</workbook>
</file>

<file path=xl/calcChain.xml><?xml version="1.0" encoding="utf-8"?>
<calcChain xmlns="http://schemas.openxmlformats.org/spreadsheetml/2006/main">
  <c r="F177" i="2" l="1"/>
  <c r="G40" i="1" l="1"/>
  <c r="G22" i="1"/>
  <c r="E40" i="1" l="1"/>
  <c r="D23" i="1"/>
  <c r="G129" i="5"/>
  <c r="E38" i="5" l="1"/>
  <c r="G20" i="2" l="1"/>
  <c r="G38" i="2"/>
  <c r="G60" i="1" l="1"/>
  <c r="D211" i="2" l="1"/>
  <c r="D203" i="2"/>
  <c r="D199" i="2"/>
  <c r="D196" i="2"/>
  <c r="D180" i="2"/>
  <c r="D129" i="2"/>
  <c r="D122" i="2"/>
  <c r="D112" i="2"/>
  <c r="D108" i="2"/>
  <c r="D101" i="2"/>
  <c r="D88" i="2"/>
  <c r="D78" i="2"/>
  <c r="D72" i="2"/>
  <c r="D57" i="2"/>
  <c r="D38" i="2"/>
  <c r="D20" i="2"/>
  <c r="E211" i="5"/>
  <c r="E203" i="5"/>
  <c r="E196" i="5"/>
  <c r="E180" i="5"/>
  <c r="E177" i="5" s="1"/>
  <c r="E176" i="5" s="1"/>
  <c r="E172" i="5"/>
  <c r="E162" i="5"/>
  <c r="E129" i="5"/>
  <c r="E122" i="5"/>
  <c r="E112" i="5"/>
  <c r="E108" i="5"/>
  <c r="E101" i="5"/>
  <c r="E88" i="5"/>
  <c r="E78" i="5"/>
  <c r="E72" i="5"/>
  <c r="E57" i="5"/>
  <c r="E20" i="5"/>
  <c r="D56" i="2" l="1"/>
  <c r="E19" i="5"/>
  <c r="E56" i="5"/>
  <c r="D19" i="2"/>
  <c r="D18" i="2" l="1"/>
  <c r="D17" i="2" s="1"/>
  <c r="D216" i="2" s="1"/>
  <c r="E18" i="5"/>
  <c r="E17" i="5" s="1"/>
  <c r="E216" i="5" s="1"/>
  <c r="E129" i="3"/>
  <c r="H24" i="1" l="1"/>
  <c r="H37" i="1"/>
  <c r="H42" i="1"/>
  <c r="H43" i="1"/>
  <c r="H44" i="1"/>
  <c r="H56" i="1"/>
  <c r="H57" i="1"/>
  <c r="H61" i="1"/>
  <c r="H67" i="1"/>
  <c r="H68" i="1"/>
  <c r="H82" i="1"/>
  <c r="H85" i="1"/>
  <c r="H87" i="1"/>
  <c r="H88" i="1"/>
  <c r="H93" i="1"/>
  <c r="H94" i="1"/>
  <c r="H95" i="1"/>
  <c r="H101" i="1"/>
  <c r="H107" i="1"/>
  <c r="H109" i="1"/>
  <c r="H111" i="1"/>
  <c r="H112" i="1"/>
  <c r="H113" i="1"/>
  <c r="H118" i="1"/>
  <c r="H123" i="1"/>
  <c r="H125" i="1"/>
  <c r="H127" i="1"/>
  <c r="H128" i="1"/>
  <c r="H130" i="1"/>
  <c r="H132" i="1"/>
  <c r="H138" i="1"/>
  <c r="H140" i="1"/>
  <c r="H141" i="1"/>
  <c r="H142" i="1"/>
  <c r="H144" i="1"/>
  <c r="H147" i="1"/>
  <c r="H148" i="1"/>
  <c r="H150" i="1"/>
  <c r="H151" i="1"/>
  <c r="H152" i="1"/>
  <c r="H156" i="1"/>
  <c r="H157" i="1"/>
  <c r="H159" i="1"/>
  <c r="H163" i="1"/>
  <c r="H180" i="1"/>
  <c r="H181" i="1"/>
  <c r="H186" i="1"/>
  <c r="H187" i="1"/>
  <c r="H188" i="1"/>
  <c r="H189" i="1"/>
  <c r="H190" i="1"/>
  <c r="H192" i="1"/>
  <c r="H195" i="1"/>
  <c r="H196" i="1"/>
  <c r="H197" i="1"/>
  <c r="H200" i="1"/>
  <c r="H202" i="1"/>
  <c r="H203" i="1"/>
  <c r="H204" i="1"/>
  <c r="H206" i="1"/>
  <c r="H207" i="1"/>
  <c r="H208" i="1"/>
  <c r="H210" i="1"/>
  <c r="H211" i="1"/>
  <c r="H212" i="1"/>
  <c r="H214" i="1"/>
  <c r="H215" i="1"/>
  <c r="H216" i="1"/>
  <c r="H217" i="1"/>
  <c r="G24" i="1"/>
  <c r="G37" i="1"/>
  <c r="G44" i="1"/>
  <c r="G56" i="1"/>
  <c r="G57" i="1"/>
  <c r="G61" i="1"/>
  <c r="G66" i="1"/>
  <c r="G68" i="1"/>
  <c r="G69" i="1"/>
  <c r="G82" i="1"/>
  <c r="G85" i="1"/>
  <c r="G87" i="1"/>
  <c r="G88" i="1"/>
  <c r="G91" i="1"/>
  <c r="G93" i="1"/>
  <c r="G101" i="1"/>
  <c r="G106" i="1"/>
  <c r="G107" i="1"/>
  <c r="G109" i="1"/>
  <c r="G111" i="1"/>
  <c r="G112" i="1"/>
  <c r="G113" i="1"/>
  <c r="G125" i="1"/>
  <c r="G127" i="1"/>
  <c r="G128" i="1"/>
  <c r="G130" i="1"/>
  <c r="G132" i="1"/>
  <c r="G137" i="1"/>
  <c r="G138" i="1"/>
  <c r="G140" i="1"/>
  <c r="G141" i="1"/>
  <c r="G142" i="1"/>
  <c r="G144" i="1"/>
  <c r="G147" i="1"/>
  <c r="G148" i="1"/>
  <c r="G150" i="1"/>
  <c r="G151" i="1"/>
  <c r="G152" i="1"/>
  <c r="G156" i="1"/>
  <c r="G157" i="1"/>
  <c r="G159" i="1"/>
  <c r="G163" i="1"/>
  <c r="G165" i="1"/>
  <c r="G166" i="1"/>
  <c r="G167" i="1"/>
  <c r="G168" i="1"/>
  <c r="G169" i="1"/>
  <c r="G170" i="1"/>
  <c r="G171" i="1"/>
  <c r="G172" i="1"/>
  <c r="G173" i="1"/>
  <c r="G175" i="1"/>
  <c r="G176" i="1"/>
  <c r="G177" i="1"/>
  <c r="G180" i="1"/>
  <c r="G181" i="1"/>
  <c r="G186" i="1"/>
  <c r="G187" i="1"/>
  <c r="G189" i="1"/>
  <c r="G190" i="1"/>
  <c r="G191" i="1"/>
  <c r="G192" i="1"/>
  <c r="G193" i="1"/>
  <c r="G194" i="1"/>
  <c r="G196" i="1"/>
  <c r="G197" i="1"/>
  <c r="G202" i="1"/>
  <c r="G203" i="1"/>
  <c r="G204" i="1"/>
  <c r="G206" i="1"/>
  <c r="G207" i="1"/>
  <c r="G208" i="1"/>
  <c r="G209" i="1"/>
  <c r="G210" i="1"/>
  <c r="G211" i="1"/>
  <c r="G212" i="1"/>
  <c r="G214" i="1"/>
  <c r="G215" i="1"/>
  <c r="G216" i="1"/>
  <c r="G217" i="1"/>
  <c r="E24" i="1"/>
  <c r="E25" i="1"/>
  <c r="E28" i="1"/>
  <c r="E30" i="1"/>
  <c r="E31" i="1"/>
  <c r="E36" i="1"/>
  <c r="E37" i="1"/>
  <c r="E39" i="1"/>
  <c r="E42" i="1"/>
  <c r="E43" i="1"/>
  <c r="E44" i="1"/>
  <c r="E47" i="1"/>
  <c r="E48" i="1"/>
  <c r="E49" i="1"/>
  <c r="E50" i="1"/>
  <c r="E56" i="1"/>
  <c r="E57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8" i="1"/>
  <c r="E79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0" i="1"/>
  <c r="E101" i="1"/>
  <c r="E102" i="1"/>
  <c r="E104" i="1"/>
  <c r="E105" i="1"/>
  <c r="E106" i="1"/>
  <c r="E107" i="1"/>
  <c r="E108" i="1"/>
  <c r="E109" i="1"/>
  <c r="E111" i="1"/>
  <c r="E112" i="1"/>
  <c r="E113" i="1"/>
  <c r="E115" i="1"/>
  <c r="E116" i="1"/>
  <c r="E117" i="1"/>
  <c r="E118" i="1"/>
  <c r="E119" i="1"/>
  <c r="E120" i="1"/>
  <c r="E121" i="1"/>
  <c r="E122" i="1"/>
  <c r="E123" i="1"/>
  <c r="E125" i="1"/>
  <c r="E126" i="1"/>
  <c r="E127" i="1"/>
  <c r="E128" i="1"/>
  <c r="E129" i="1"/>
  <c r="E130" i="1"/>
  <c r="E132" i="1"/>
  <c r="E133" i="1"/>
  <c r="E134" i="1"/>
  <c r="E135" i="1"/>
  <c r="E137" i="1"/>
  <c r="E138" i="1"/>
  <c r="E139" i="1"/>
  <c r="E140" i="1"/>
  <c r="E141" i="1"/>
  <c r="E142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5" i="1"/>
  <c r="E166" i="1"/>
  <c r="E167" i="1"/>
  <c r="E168" i="1"/>
  <c r="E169" i="1"/>
  <c r="E170" i="1"/>
  <c r="E171" i="1"/>
  <c r="E172" i="1"/>
  <c r="E173" i="1"/>
  <c r="E175" i="1"/>
  <c r="E176" i="1"/>
  <c r="E177" i="1"/>
  <c r="E180" i="1"/>
  <c r="E181" i="1"/>
  <c r="E183" i="1"/>
  <c r="E184" i="1"/>
  <c r="E185" i="1"/>
  <c r="E186" i="1"/>
  <c r="E187" i="1"/>
  <c r="E188" i="1"/>
  <c r="F188" i="1" s="1"/>
  <c r="E189" i="1"/>
  <c r="E190" i="1"/>
  <c r="E191" i="1"/>
  <c r="E192" i="1"/>
  <c r="E193" i="1"/>
  <c r="E194" i="1"/>
  <c r="E195" i="1"/>
  <c r="E196" i="1"/>
  <c r="E197" i="1"/>
  <c r="E199" i="1"/>
  <c r="E200" i="1"/>
  <c r="E202" i="1"/>
  <c r="E203" i="1"/>
  <c r="E204" i="1"/>
  <c r="E206" i="1"/>
  <c r="E207" i="1"/>
  <c r="E208" i="1"/>
  <c r="E209" i="1"/>
  <c r="E210" i="1"/>
  <c r="E211" i="1"/>
  <c r="E212" i="1"/>
  <c r="E214" i="1"/>
  <c r="E215" i="1"/>
  <c r="E216" i="1"/>
  <c r="E2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1" i="1"/>
  <c r="D42" i="1"/>
  <c r="D43" i="1"/>
  <c r="F43" i="1" s="1"/>
  <c r="D44" i="1"/>
  <c r="D45" i="1"/>
  <c r="D46" i="1"/>
  <c r="D47" i="1"/>
  <c r="F47" i="1" s="1"/>
  <c r="D48" i="1"/>
  <c r="D49" i="1"/>
  <c r="F49" i="1" s="1"/>
  <c r="D50" i="1"/>
  <c r="F50" i="1" s="1"/>
  <c r="D51" i="1"/>
  <c r="D52" i="1"/>
  <c r="D53" i="1"/>
  <c r="D54" i="1"/>
  <c r="D55" i="1"/>
  <c r="D56" i="1"/>
  <c r="D57" i="1"/>
  <c r="D60" i="1"/>
  <c r="F60" i="1" s="1"/>
  <c r="D61" i="1"/>
  <c r="D62" i="1"/>
  <c r="D63" i="1"/>
  <c r="D64" i="1"/>
  <c r="D65" i="1"/>
  <c r="D66" i="1"/>
  <c r="F66" i="1" s="1"/>
  <c r="D67" i="1"/>
  <c r="D68" i="1"/>
  <c r="F68" i="1" s="1"/>
  <c r="D69" i="1"/>
  <c r="D70" i="1"/>
  <c r="D71" i="1"/>
  <c r="D72" i="1"/>
  <c r="F72" i="1" s="1"/>
  <c r="D73" i="1"/>
  <c r="F73" i="1" s="1"/>
  <c r="D75" i="1"/>
  <c r="D76" i="1"/>
  <c r="D77" i="1"/>
  <c r="D78" i="1"/>
  <c r="D79" i="1"/>
  <c r="D81" i="1"/>
  <c r="D82" i="1"/>
  <c r="F82" i="1" s="1"/>
  <c r="D83" i="1"/>
  <c r="D84" i="1"/>
  <c r="F84" i="1" s="1"/>
  <c r="D85" i="1"/>
  <c r="D86" i="1"/>
  <c r="F86" i="1" s="1"/>
  <c r="D87" i="1"/>
  <c r="D88" i="1"/>
  <c r="F88" i="1" s="1"/>
  <c r="D89" i="1"/>
  <c r="D91" i="1"/>
  <c r="D92" i="1"/>
  <c r="D93" i="1"/>
  <c r="D94" i="1"/>
  <c r="D95" i="1"/>
  <c r="D96" i="1"/>
  <c r="F96" i="1" s="1"/>
  <c r="D97" i="1"/>
  <c r="D98" i="1"/>
  <c r="D99" i="1"/>
  <c r="D100" i="1"/>
  <c r="D101" i="1"/>
  <c r="D102" i="1"/>
  <c r="D104" i="1"/>
  <c r="D105" i="1"/>
  <c r="D106" i="1"/>
  <c r="F106" i="1" s="1"/>
  <c r="D107" i="1"/>
  <c r="D108" i="1"/>
  <c r="F108" i="1" s="1"/>
  <c r="D109" i="1"/>
  <c r="D111" i="1"/>
  <c r="D112" i="1"/>
  <c r="D113" i="1"/>
  <c r="D115" i="1"/>
  <c r="D116" i="1"/>
  <c r="D117" i="1"/>
  <c r="D118" i="1"/>
  <c r="D119" i="1"/>
  <c r="D120" i="1"/>
  <c r="D121" i="1"/>
  <c r="D122" i="1"/>
  <c r="D123" i="1"/>
  <c r="D125" i="1"/>
  <c r="D126" i="1"/>
  <c r="D127" i="1"/>
  <c r="D128" i="1"/>
  <c r="F128" i="1" s="1"/>
  <c r="D129" i="1"/>
  <c r="D130" i="1"/>
  <c r="D132" i="1"/>
  <c r="D133" i="1"/>
  <c r="F133" i="1" s="1"/>
  <c r="D134" i="1"/>
  <c r="D135" i="1"/>
  <c r="D136" i="1"/>
  <c r="D137" i="1"/>
  <c r="F137" i="1" s="1"/>
  <c r="D138" i="1"/>
  <c r="D139" i="1"/>
  <c r="D140" i="1"/>
  <c r="D141" i="1"/>
  <c r="F141" i="1" s="1"/>
  <c r="D142" i="1"/>
  <c r="D144" i="1"/>
  <c r="D145" i="1"/>
  <c r="F145" i="1" s="1"/>
  <c r="D146" i="1"/>
  <c r="D147" i="1"/>
  <c r="D148" i="1"/>
  <c r="D149" i="1"/>
  <c r="F149" i="1" s="1"/>
  <c r="D150" i="1"/>
  <c r="D151" i="1"/>
  <c r="D152" i="1"/>
  <c r="D153" i="1"/>
  <c r="F153" i="1" s="1"/>
  <c r="D154" i="1"/>
  <c r="D155" i="1"/>
  <c r="D156" i="1"/>
  <c r="D157" i="1"/>
  <c r="F157" i="1" s="1"/>
  <c r="D158" i="1"/>
  <c r="D159" i="1"/>
  <c r="D160" i="1"/>
  <c r="F160" i="1" s="1"/>
  <c r="D161" i="1"/>
  <c r="F161" i="1" s="1"/>
  <c r="D162" i="1"/>
  <c r="F162" i="1" s="1"/>
  <c r="D163" i="1"/>
  <c r="D165" i="1"/>
  <c r="F165" i="1" s="1"/>
  <c r="D166" i="1"/>
  <c r="F166" i="1" s="1"/>
  <c r="D167" i="1"/>
  <c r="F167" i="1" s="1"/>
  <c r="D168" i="1"/>
  <c r="D169" i="1"/>
  <c r="F169" i="1" s="1"/>
  <c r="D170" i="1"/>
  <c r="F170" i="1" s="1"/>
  <c r="D171" i="1"/>
  <c r="F171" i="1" s="1"/>
  <c r="D172" i="1"/>
  <c r="D173" i="1"/>
  <c r="F173" i="1" s="1"/>
  <c r="D175" i="1"/>
  <c r="F175" i="1" s="1"/>
  <c r="D176" i="1"/>
  <c r="F176" i="1" s="1"/>
  <c r="D177" i="1"/>
  <c r="D180" i="1"/>
  <c r="D181" i="1"/>
  <c r="D183" i="1"/>
  <c r="D184" i="1"/>
  <c r="D185" i="1"/>
  <c r="D186" i="1"/>
  <c r="D187" i="1"/>
  <c r="D189" i="1"/>
  <c r="D190" i="1"/>
  <c r="F190" i="1" s="1"/>
  <c r="D191" i="1"/>
  <c r="F191" i="1" s="1"/>
  <c r="D192" i="1"/>
  <c r="D193" i="1"/>
  <c r="F193" i="1" s="1"/>
  <c r="D194" i="1"/>
  <c r="F194" i="1" s="1"/>
  <c r="D195" i="1"/>
  <c r="D196" i="1"/>
  <c r="D197" i="1"/>
  <c r="D199" i="1"/>
  <c r="D200" i="1"/>
  <c r="D202" i="1"/>
  <c r="D203" i="1"/>
  <c r="D204" i="1"/>
  <c r="D206" i="1"/>
  <c r="D207" i="1"/>
  <c r="D208" i="1"/>
  <c r="D209" i="1"/>
  <c r="D210" i="1"/>
  <c r="D211" i="1"/>
  <c r="D212" i="1"/>
  <c r="D214" i="1"/>
  <c r="D215" i="1"/>
  <c r="D216" i="1"/>
  <c r="D217" i="1"/>
  <c r="J215" i="5"/>
  <c r="F215" i="5"/>
  <c r="I215" i="5" s="1"/>
  <c r="J214" i="5"/>
  <c r="F214" i="5"/>
  <c r="I214" i="5" s="1"/>
  <c r="J213" i="5"/>
  <c r="F213" i="5"/>
  <c r="I213" i="5" s="1"/>
  <c r="J212" i="5"/>
  <c r="F212" i="5"/>
  <c r="I212" i="5" s="1"/>
  <c r="H211" i="5"/>
  <c r="G211" i="5"/>
  <c r="D211" i="5"/>
  <c r="F211" i="5" s="1"/>
  <c r="J210" i="5"/>
  <c r="F210" i="5"/>
  <c r="I210" i="5" s="1"/>
  <c r="J209" i="5"/>
  <c r="I209" i="5"/>
  <c r="F209" i="5"/>
  <c r="J208" i="5"/>
  <c r="F208" i="5"/>
  <c r="I208" i="5" s="1"/>
  <c r="J207" i="5"/>
  <c r="F207" i="5"/>
  <c r="I207" i="5" s="1"/>
  <c r="J206" i="5"/>
  <c r="F206" i="5"/>
  <c r="I206" i="5" s="1"/>
  <c r="J205" i="5"/>
  <c r="F205" i="5"/>
  <c r="I205" i="5" s="1"/>
  <c r="J204" i="5"/>
  <c r="F204" i="5"/>
  <c r="I204" i="5" s="1"/>
  <c r="H203" i="5"/>
  <c r="G203" i="5"/>
  <c r="D203" i="5"/>
  <c r="F203" i="5" s="1"/>
  <c r="J202" i="5"/>
  <c r="F202" i="5"/>
  <c r="I202" i="5" s="1"/>
  <c r="J201" i="5"/>
  <c r="F201" i="5"/>
  <c r="I201" i="5" s="1"/>
  <c r="J200" i="5"/>
  <c r="F200" i="5"/>
  <c r="I200" i="5" s="1"/>
  <c r="H199" i="5"/>
  <c r="G199" i="5"/>
  <c r="D199" i="5"/>
  <c r="F199" i="5" s="1"/>
  <c r="J198" i="5"/>
  <c r="F198" i="5"/>
  <c r="I198" i="5" s="1"/>
  <c r="J197" i="5"/>
  <c r="I197" i="5"/>
  <c r="H196" i="5"/>
  <c r="G196" i="5"/>
  <c r="D196" i="5"/>
  <c r="F196" i="5" s="1"/>
  <c r="J195" i="5"/>
  <c r="F195" i="5"/>
  <c r="I195" i="5" s="1"/>
  <c r="J194" i="5"/>
  <c r="I194" i="5"/>
  <c r="J193" i="5"/>
  <c r="F193" i="5"/>
  <c r="I193" i="5" s="1"/>
  <c r="J192" i="5"/>
  <c r="F192" i="5"/>
  <c r="I192" i="5" s="1"/>
  <c r="J191" i="5"/>
  <c r="F191" i="5"/>
  <c r="I191" i="5" s="1"/>
  <c r="J190" i="5"/>
  <c r="F190" i="5"/>
  <c r="I190" i="5" s="1"/>
  <c r="J189" i="5"/>
  <c r="F189" i="5"/>
  <c r="I189" i="5" s="1"/>
  <c r="J188" i="5"/>
  <c r="F188" i="5"/>
  <c r="I188" i="5" s="1"/>
  <c r="J187" i="5"/>
  <c r="F187" i="5"/>
  <c r="I187" i="5" s="1"/>
  <c r="J186" i="5"/>
  <c r="F186" i="5"/>
  <c r="I186" i="5" s="1"/>
  <c r="J185" i="5"/>
  <c r="F185" i="5"/>
  <c r="I185" i="5" s="1"/>
  <c r="J184" i="5"/>
  <c r="F184" i="5"/>
  <c r="I184" i="5" s="1"/>
  <c r="J183" i="5"/>
  <c r="I183" i="5"/>
  <c r="F183" i="5"/>
  <c r="J182" i="5"/>
  <c r="F182" i="5"/>
  <c r="I182" i="5" s="1"/>
  <c r="J181" i="5"/>
  <c r="F181" i="5"/>
  <c r="I181" i="5" s="1"/>
  <c r="H180" i="5"/>
  <c r="G180" i="5"/>
  <c r="G177" i="5" s="1"/>
  <c r="D180" i="5"/>
  <c r="F180" i="5" s="1"/>
  <c r="J179" i="5"/>
  <c r="F179" i="5"/>
  <c r="I179" i="5" s="1"/>
  <c r="J178" i="5"/>
  <c r="F178" i="5"/>
  <c r="I178" i="5" s="1"/>
  <c r="F175" i="5"/>
  <c r="I175" i="5" s="1"/>
  <c r="F174" i="5"/>
  <c r="I174" i="5" s="1"/>
  <c r="F173" i="5"/>
  <c r="I173" i="5" s="1"/>
  <c r="D172" i="5"/>
  <c r="F172" i="5" s="1"/>
  <c r="I171" i="5"/>
  <c r="F170" i="5"/>
  <c r="I170" i="5" s="1"/>
  <c r="F169" i="5"/>
  <c r="I169" i="5" s="1"/>
  <c r="F168" i="5"/>
  <c r="I168" i="5" s="1"/>
  <c r="F167" i="5"/>
  <c r="I167" i="5" s="1"/>
  <c r="F166" i="5"/>
  <c r="I166" i="5" s="1"/>
  <c r="F165" i="5"/>
  <c r="I165" i="5" s="1"/>
  <c r="F164" i="5"/>
  <c r="I164" i="5" s="1"/>
  <c r="F163" i="5"/>
  <c r="I163" i="5" s="1"/>
  <c r="D162" i="5"/>
  <c r="F162" i="5" s="1"/>
  <c r="J161" i="5"/>
  <c r="F161" i="5"/>
  <c r="I161" i="5" s="1"/>
  <c r="J160" i="5"/>
  <c r="F160" i="5"/>
  <c r="I160" i="5" s="1"/>
  <c r="J159" i="5"/>
  <c r="F159" i="5"/>
  <c r="I159" i="5" s="1"/>
  <c r="J158" i="5"/>
  <c r="F158" i="5"/>
  <c r="I158" i="5" s="1"/>
  <c r="J157" i="5"/>
  <c r="F157" i="5"/>
  <c r="I157" i="5" s="1"/>
  <c r="J156" i="5"/>
  <c r="F156" i="5"/>
  <c r="I156" i="5" s="1"/>
  <c r="J155" i="5"/>
  <c r="F155" i="5"/>
  <c r="I155" i="5" s="1"/>
  <c r="J154" i="5"/>
  <c r="F154" i="5"/>
  <c r="I154" i="5" s="1"/>
  <c r="J153" i="5"/>
  <c r="F153" i="5"/>
  <c r="I153" i="5" s="1"/>
  <c r="J152" i="5"/>
  <c r="F152" i="5"/>
  <c r="I152" i="5" s="1"/>
  <c r="J151" i="5"/>
  <c r="F151" i="5"/>
  <c r="I151" i="5" s="1"/>
  <c r="J150" i="5"/>
  <c r="F150" i="5"/>
  <c r="I150" i="5" s="1"/>
  <c r="J149" i="5"/>
  <c r="F149" i="5"/>
  <c r="I149" i="5" s="1"/>
  <c r="J148" i="5"/>
  <c r="F148" i="5"/>
  <c r="I148" i="5" s="1"/>
  <c r="J147" i="5"/>
  <c r="F147" i="5"/>
  <c r="I147" i="5" s="1"/>
  <c r="J146" i="5"/>
  <c r="F146" i="5"/>
  <c r="I146" i="5" s="1"/>
  <c r="J145" i="5"/>
  <c r="F145" i="5"/>
  <c r="I145" i="5" s="1"/>
  <c r="J144" i="5"/>
  <c r="F144" i="5"/>
  <c r="I144" i="5" s="1"/>
  <c r="J143" i="5"/>
  <c r="F143" i="5"/>
  <c r="I143" i="5" s="1"/>
  <c r="J142" i="5"/>
  <c r="F142" i="5"/>
  <c r="I142" i="5" s="1"/>
  <c r="J141" i="5"/>
  <c r="F141" i="5"/>
  <c r="I141" i="5" s="1"/>
  <c r="J140" i="5"/>
  <c r="F140" i="5"/>
  <c r="I140" i="5" s="1"/>
  <c r="J139" i="5"/>
  <c r="F139" i="5"/>
  <c r="I139" i="5" s="1"/>
  <c r="J138" i="5"/>
  <c r="I138" i="5"/>
  <c r="F138" i="5"/>
  <c r="J137" i="5"/>
  <c r="F137" i="5"/>
  <c r="I137" i="5" s="1"/>
  <c r="J136" i="5"/>
  <c r="F136" i="5"/>
  <c r="I136" i="5" s="1"/>
  <c r="J135" i="5"/>
  <c r="F135" i="5"/>
  <c r="I135" i="5" s="1"/>
  <c r="J134" i="5"/>
  <c r="F134" i="5"/>
  <c r="I134" i="5" s="1"/>
  <c r="J133" i="5"/>
  <c r="F133" i="5"/>
  <c r="I133" i="5" s="1"/>
  <c r="J132" i="5"/>
  <c r="F132" i="5"/>
  <c r="I132" i="5" s="1"/>
  <c r="J131" i="5"/>
  <c r="F131" i="5"/>
  <c r="I131" i="5" s="1"/>
  <c r="J130" i="5"/>
  <c r="F130" i="5"/>
  <c r="I130" i="5" s="1"/>
  <c r="D129" i="5"/>
  <c r="F129" i="5" s="1"/>
  <c r="J128" i="5"/>
  <c r="F128" i="5"/>
  <c r="I128" i="5" s="1"/>
  <c r="J127" i="5"/>
  <c r="F127" i="5"/>
  <c r="I127" i="5" s="1"/>
  <c r="J126" i="5"/>
  <c r="F126" i="5"/>
  <c r="I126" i="5" s="1"/>
  <c r="J125" i="5"/>
  <c r="F125" i="5"/>
  <c r="I125" i="5" s="1"/>
  <c r="J124" i="5"/>
  <c r="F124" i="5"/>
  <c r="I124" i="5" s="1"/>
  <c r="J123" i="5"/>
  <c r="F123" i="5"/>
  <c r="I123" i="5" s="1"/>
  <c r="H122" i="5"/>
  <c r="G122" i="5"/>
  <c r="D122" i="5"/>
  <c r="F122" i="5" s="1"/>
  <c r="J121" i="5"/>
  <c r="F121" i="5"/>
  <c r="I121" i="5" s="1"/>
  <c r="J120" i="5"/>
  <c r="F120" i="5"/>
  <c r="I120" i="5" s="1"/>
  <c r="J119" i="5"/>
  <c r="F119" i="5"/>
  <c r="I119" i="5" s="1"/>
  <c r="J118" i="5"/>
  <c r="F118" i="5"/>
  <c r="I118" i="5" s="1"/>
  <c r="J117" i="5"/>
  <c r="F117" i="5"/>
  <c r="I117" i="5" s="1"/>
  <c r="J116" i="5"/>
  <c r="F116" i="5"/>
  <c r="I116" i="5" s="1"/>
  <c r="J115" i="5"/>
  <c r="F115" i="5"/>
  <c r="I115" i="5" s="1"/>
  <c r="J114" i="5"/>
  <c r="F114" i="5"/>
  <c r="I114" i="5" s="1"/>
  <c r="J113" i="5"/>
  <c r="F113" i="5"/>
  <c r="I113" i="5" s="1"/>
  <c r="H112" i="5"/>
  <c r="G112" i="5"/>
  <c r="D112" i="5"/>
  <c r="J111" i="5"/>
  <c r="F111" i="5"/>
  <c r="I111" i="5" s="1"/>
  <c r="J110" i="5"/>
  <c r="F110" i="5"/>
  <c r="I110" i="5" s="1"/>
  <c r="J109" i="5"/>
  <c r="F109" i="5"/>
  <c r="I109" i="5" s="1"/>
  <c r="H108" i="5"/>
  <c r="G108" i="5"/>
  <c r="D108" i="5"/>
  <c r="J107" i="5"/>
  <c r="F107" i="5"/>
  <c r="I107" i="5" s="1"/>
  <c r="J106" i="5"/>
  <c r="I106" i="5"/>
  <c r="F106" i="5"/>
  <c r="J105" i="5"/>
  <c r="F105" i="5"/>
  <c r="I105" i="5" s="1"/>
  <c r="J104" i="5"/>
  <c r="F104" i="5"/>
  <c r="I104" i="5" s="1"/>
  <c r="J103" i="5"/>
  <c r="F103" i="5"/>
  <c r="I103" i="5" s="1"/>
  <c r="J102" i="5"/>
  <c r="F102" i="5"/>
  <c r="I102" i="5" s="1"/>
  <c r="H101" i="5"/>
  <c r="G101" i="5"/>
  <c r="D101" i="5"/>
  <c r="F101" i="5" s="1"/>
  <c r="J100" i="5"/>
  <c r="F100" i="5"/>
  <c r="I100" i="5" s="1"/>
  <c r="J99" i="5"/>
  <c r="F99" i="5"/>
  <c r="I99" i="5" s="1"/>
  <c r="J98" i="5"/>
  <c r="F98" i="5"/>
  <c r="I98" i="5" s="1"/>
  <c r="J97" i="5"/>
  <c r="F97" i="5"/>
  <c r="I97" i="5" s="1"/>
  <c r="J96" i="5"/>
  <c r="F96" i="5"/>
  <c r="I96" i="5" s="1"/>
  <c r="J95" i="5"/>
  <c r="F95" i="5"/>
  <c r="I95" i="5" s="1"/>
  <c r="J94" i="5"/>
  <c r="F94" i="5"/>
  <c r="I94" i="5" s="1"/>
  <c r="J93" i="5"/>
  <c r="F93" i="5"/>
  <c r="I93" i="5" s="1"/>
  <c r="J92" i="5"/>
  <c r="F92" i="5"/>
  <c r="I92" i="5" s="1"/>
  <c r="J91" i="5"/>
  <c r="F91" i="5"/>
  <c r="I91" i="5" s="1"/>
  <c r="J90" i="5"/>
  <c r="F90" i="5"/>
  <c r="I90" i="5" s="1"/>
  <c r="J89" i="5"/>
  <c r="F89" i="5"/>
  <c r="I89" i="5" s="1"/>
  <c r="H88" i="5"/>
  <c r="G88" i="5"/>
  <c r="D88" i="5"/>
  <c r="F88" i="5" s="1"/>
  <c r="J87" i="5"/>
  <c r="F87" i="5"/>
  <c r="I87" i="5" s="1"/>
  <c r="J86" i="5"/>
  <c r="F86" i="5"/>
  <c r="I86" i="5" s="1"/>
  <c r="J85" i="5"/>
  <c r="F85" i="5"/>
  <c r="I85" i="5" s="1"/>
  <c r="J84" i="5"/>
  <c r="F84" i="5"/>
  <c r="I84" i="5" s="1"/>
  <c r="J83" i="5"/>
  <c r="F83" i="5"/>
  <c r="I83" i="5" s="1"/>
  <c r="J82" i="5"/>
  <c r="F82" i="5"/>
  <c r="I82" i="5" s="1"/>
  <c r="J81" i="5"/>
  <c r="F81" i="5"/>
  <c r="I81" i="5" s="1"/>
  <c r="J80" i="5"/>
  <c r="F80" i="5"/>
  <c r="I80" i="5" s="1"/>
  <c r="J79" i="5"/>
  <c r="F79" i="5"/>
  <c r="I79" i="5" s="1"/>
  <c r="H78" i="5"/>
  <c r="G78" i="5"/>
  <c r="D78" i="5"/>
  <c r="F78" i="5" s="1"/>
  <c r="J77" i="5"/>
  <c r="F77" i="5"/>
  <c r="I77" i="5" s="1"/>
  <c r="J76" i="5"/>
  <c r="F76" i="5"/>
  <c r="I76" i="5" s="1"/>
  <c r="J75" i="5"/>
  <c r="F75" i="5"/>
  <c r="I75" i="5" s="1"/>
  <c r="J74" i="5"/>
  <c r="F74" i="5"/>
  <c r="I74" i="5" s="1"/>
  <c r="J73" i="5"/>
  <c r="F73" i="5"/>
  <c r="I73" i="5" s="1"/>
  <c r="H72" i="5"/>
  <c r="G72" i="5"/>
  <c r="D72" i="5"/>
  <c r="F72" i="5" s="1"/>
  <c r="J71" i="5"/>
  <c r="F71" i="5"/>
  <c r="I71" i="5" s="1"/>
  <c r="J70" i="5"/>
  <c r="F70" i="5"/>
  <c r="I70" i="5" s="1"/>
  <c r="J69" i="5"/>
  <c r="F69" i="5"/>
  <c r="I69" i="5" s="1"/>
  <c r="J68" i="5"/>
  <c r="I68" i="5"/>
  <c r="F68" i="5"/>
  <c r="J67" i="5"/>
  <c r="F67" i="5"/>
  <c r="I67" i="5" s="1"/>
  <c r="J66" i="5"/>
  <c r="F66" i="5"/>
  <c r="I66" i="5" s="1"/>
  <c r="J65" i="5"/>
  <c r="F65" i="5"/>
  <c r="I65" i="5" s="1"/>
  <c r="J64" i="5"/>
  <c r="F64" i="5"/>
  <c r="I64" i="5" s="1"/>
  <c r="J63" i="5"/>
  <c r="F63" i="5"/>
  <c r="I63" i="5" s="1"/>
  <c r="J62" i="5"/>
  <c r="F62" i="5"/>
  <c r="I62" i="5" s="1"/>
  <c r="J61" i="5"/>
  <c r="F61" i="5"/>
  <c r="I61" i="5" s="1"/>
  <c r="J60" i="5"/>
  <c r="F60" i="5"/>
  <c r="I60" i="5" s="1"/>
  <c r="J59" i="5"/>
  <c r="F59" i="5"/>
  <c r="I59" i="5" s="1"/>
  <c r="J58" i="5"/>
  <c r="F58" i="5"/>
  <c r="I58" i="5" s="1"/>
  <c r="H57" i="5"/>
  <c r="G57" i="5"/>
  <c r="D57" i="5"/>
  <c r="F57" i="5" s="1"/>
  <c r="J55" i="5"/>
  <c r="F55" i="5"/>
  <c r="I55" i="5" s="1"/>
  <c r="J54" i="5"/>
  <c r="F54" i="5"/>
  <c r="I54" i="5" s="1"/>
  <c r="J53" i="5"/>
  <c r="F53" i="5"/>
  <c r="I53" i="5" s="1"/>
  <c r="J52" i="5"/>
  <c r="F52" i="5"/>
  <c r="I52" i="5" s="1"/>
  <c r="J51" i="5"/>
  <c r="F51" i="5"/>
  <c r="I51" i="5" s="1"/>
  <c r="J50" i="5"/>
  <c r="F50" i="5"/>
  <c r="I50" i="5" s="1"/>
  <c r="F49" i="5"/>
  <c r="I49" i="5" s="1"/>
  <c r="J48" i="5"/>
  <c r="F48" i="5"/>
  <c r="I48" i="5" s="1"/>
  <c r="J47" i="5"/>
  <c r="F47" i="5"/>
  <c r="I47" i="5" s="1"/>
  <c r="J46" i="5"/>
  <c r="F46" i="5"/>
  <c r="I46" i="5" s="1"/>
  <c r="J45" i="5"/>
  <c r="F45" i="5"/>
  <c r="I45" i="5" s="1"/>
  <c r="J44" i="5"/>
  <c r="F44" i="5"/>
  <c r="I44" i="5" s="1"/>
  <c r="J43" i="5"/>
  <c r="F43" i="5"/>
  <c r="I43" i="5" s="1"/>
  <c r="J42" i="5"/>
  <c r="F42" i="5"/>
  <c r="I42" i="5" s="1"/>
  <c r="J41" i="5"/>
  <c r="F41" i="5"/>
  <c r="I41" i="5" s="1"/>
  <c r="J40" i="5"/>
  <c r="F40" i="5"/>
  <c r="I40" i="5" s="1"/>
  <c r="J39" i="5"/>
  <c r="F39" i="5"/>
  <c r="I39" i="5" s="1"/>
  <c r="D38" i="5"/>
  <c r="F38" i="5" s="1"/>
  <c r="J37" i="5"/>
  <c r="F37" i="5"/>
  <c r="I37" i="5" s="1"/>
  <c r="J36" i="5"/>
  <c r="F36" i="5"/>
  <c r="I36" i="5" s="1"/>
  <c r="J35" i="5"/>
  <c r="F35" i="5"/>
  <c r="I35" i="5" s="1"/>
  <c r="J34" i="5"/>
  <c r="F34" i="5"/>
  <c r="I34" i="5" s="1"/>
  <c r="J33" i="5"/>
  <c r="F33" i="5"/>
  <c r="I33" i="5" s="1"/>
  <c r="J32" i="5"/>
  <c r="F32" i="5"/>
  <c r="I32" i="5" s="1"/>
  <c r="J31" i="5"/>
  <c r="F31" i="5"/>
  <c r="I31" i="5" s="1"/>
  <c r="J30" i="5"/>
  <c r="F30" i="5"/>
  <c r="I30" i="5" s="1"/>
  <c r="J29" i="5"/>
  <c r="F29" i="5"/>
  <c r="I29" i="5" s="1"/>
  <c r="J28" i="5"/>
  <c r="F28" i="5"/>
  <c r="I28" i="5" s="1"/>
  <c r="J27" i="5"/>
  <c r="F27" i="5"/>
  <c r="I27" i="5" s="1"/>
  <c r="J26" i="5"/>
  <c r="F26" i="5"/>
  <c r="I26" i="5" s="1"/>
  <c r="J25" i="5"/>
  <c r="F25" i="5"/>
  <c r="I25" i="5" s="1"/>
  <c r="J24" i="5"/>
  <c r="F24" i="5"/>
  <c r="I24" i="5" s="1"/>
  <c r="J23" i="5"/>
  <c r="F23" i="5"/>
  <c r="I23" i="5" s="1"/>
  <c r="J22" i="5"/>
  <c r="F22" i="5"/>
  <c r="I22" i="5" s="1"/>
  <c r="J21" i="5"/>
  <c r="F21" i="5"/>
  <c r="I21" i="5" s="1"/>
  <c r="D20" i="5"/>
  <c r="F100" i="1" l="1"/>
  <c r="F61" i="1"/>
  <c r="F187" i="1"/>
  <c r="F183" i="1"/>
  <c r="F158" i="1"/>
  <c r="F156" i="1"/>
  <c r="F154" i="1"/>
  <c r="F152" i="1"/>
  <c r="F150" i="1"/>
  <c r="F148" i="1"/>
  <c r="F144" i="1"/>
  <c r="F142" i="1"/>
  <c r="F140" i="1"/>
  <c r="F138" i="1"/>
  <c r="F134" i="1"/>
  <c r="F132" i="1"/>
  <c r="F129" i="1"/>
  <c r="F125" i="1"/>
  <c r="F122" i="1"/>
  <c r="F118" i="1"/>
  <c r="F116" i="1"/>
  <c r="F109" i="1"/>
  <c r="F101" i="1"/>
  <c r="F97" i="1"/>
  <c r="F95" i="1"/>
  <c r="F93" i="1"/>
  <c r="F87" i="1"/>
  <c r="F189" i="1"/>
  <c r="F186" i="1"/>
  <c r="F127" i="1"/>
  <c r="F120" i="1"/>
  <c r="F105" i="1"/>
  <c r="F91" i="1"/>
  <c r="F56" i="1"/>
  <c r="F78" i="1"/>
  <c r="F115" i="1"/>
  <c r="F123" i="1"/>
  <c r="F119" i="1"/>
  <c r="F104" i="1"/>
  <c r="F83" i="1"/>
  <c r="F69" i="1"/>
  <c r="F65" i="1"/>
  <c r="F62" i="1"/>
  <c r="F70" i="1"/>
  <c r="F64" i="1"/>
  <c r="F92" i="1"/>
  <c r="F196" i="1"/>
  <c r="F192" i="1"/>
  <c r="F177" i="1"/>
  <c r="F172" i="1"/>
  <c r="F168" i="1"/>
  <c r="F163" i="1"/>
  <c r="F159" i="1"/>
  <c r="F155" i="1"/>
  <c r="F151" i="1"/>
  <c r="F147" i="1"/>
  <c r="F139" i="1"/>
  <c r="F135" i="1"/>
  <c r="F130" i="1"/>
  <c r="F126" i="1"/>
  <c r="F121" i="1"/>
  <c r="F117" i="1"/>
  <c r="F107" i="1"/>
  <c r="F98" i="1"/>
  <c r="F94" i="1"/>
  <c r="F89" i="1"/>
  <c r="F85" i="1"/>
  <c r="F81" i="1"/>
  <c r="F76" i="1"/>
  <c r="F71" i="1"/>
  <c r="F67" i="1"/>
  <c r="F48" i="1"/>
  <c r="F39" i="1"/>
  <c r="F41" i="1"/>
  <c r="F136" i="1"/>
  <c r="F146" i="1"/>
  <c r="F99" i="1"/>
  <c r="F102" i="1"/>
  <c r="F63" i="1"/>
  <c r="F54" i="1"/>
  <c r="F52" i="1"/>
  <c r="F184" i="1"/>
  <c r="F195" i="1"/>
  <c r="F185" i="1"/>
  <c r="D19" i="5"/>
  <c r="F19" i="5" s="1"/>
  <c r="J108" i="5"/>
  <c r="J112" i="5"/>
  <c r="F199" i="1"/>
  <c r="F79" i="1"/>
  <c r="F77" i="1"/>
  <c r="F75" i="1"/>
  <c r="I75" i="1" s="1"/>
  <c r="J180" i="5"/>
  <c r="F217" i="1"/>
  <c r="F215" i="1"/>
  <c r="F211" i="1"/>
  <c r="F209" i="1"/>
  <c r="F207" i="1"/>
  <c r="F203" i="1"/>
  <c r="F197" i="1"/>
  <c r="F180" i="1"/>
  <c r="F113" i="1"/>
  <c r="F111" i="1"/>
  <c r="F216" i="1"/>
  <c r="F214" i="1"/>
  <c r="F212" i="1"/>
  <c r="F210" i="1"/>
  <c r="F208" i="1"/>
  <c r="F206" i="1"/>
  <c r="F204" i="1"/>
  <c r="F202" i="1"/>
  <c r="F200" i="1"/>
  <c r="F181" i="1"/>
  <c r="F112" i="1"/>
  <c r="J129" i="5"/>
  <c r="J101" i="5"/>
  <c r="J57" i="5"/>
  <c r="F57" i="1"/>
  <c r="F55" i="1"/>
  <c r="F53" i="1"/>
  <c r="F51" i="1"/>
  <c r="F45" i="1"/>
  <c r="F46" i="1"/>
  <c r="F44" i="1"/>
  <c r="F42" i="1"/>
  <c r="F37" i="1"/>
  <c r="F35" i="1"/>
  <c r="F33" i="1"/>
  <c r="F31" i="1"/>
  <c r="F29" i="1"/>
  <c r="F27" i="1"/>
  <c r="F25" i="1"/>
  <c r="F23" i="1"/>
  <c r="F38" i="1"/>
  <c r="F36" i="1"/>
  <c r="F34" i="1"/>
  <c r="F32" i="1"/>
  <c r="F30" i="1"/>
  <c r="F28" i="1"/>
  <c r="F26" i="1"/>
  <c r="F24" i="1"/>
  <c r="J19" i="5"/>
  <c r="F20" i="5"/>
  <c r="I20" i="5" s="1"/>
  <c r="I57" i="5"/>
  <c r="I72" i="5"/>
  <c r="I78" i="5"/>
  <c r="I88" i="5"/>
  <c r="I38" i="5"/>
  <c r="J20" i="5"/>
  <c r="D56" i="5"/>
  <c r="J72" i="5"/>
  <c r="J78" i="5"/>
  <c r="J88" i="5"/>
  <c r="I101" i="5"/>
  <c r="F108" i="5"/>
  <c r="I108" i="5" s="1"/>
  <c r="F112" i="5"/>
  <c r="I112" i="5" s="1"/>
  <c r="I129" i="5"/>
  <c r="I162" i="5"/>
  <c r="I172" i="5"/>
  <c r="I196" i="5"/>
  <c r="I199" i="5"/>
  <c r="I211" i="5"/>
  <c r="I122" i="5"/>
  <c r="I180" i="5"/>
  <c r="I203" i="5"/>
  <c r="J122" i="5"/>
  <c r="G176" i="5"/>
  <c r="D177" i="5"/>
  <c r="H177" i="5"/>
  <c r="H176" i="5" s="1"/>
  <c r="H175" i="5" s="1"/>
  <c r="J196" i="5"/>
  <c r="J199" i="5"/>
  <c r="J203" i="5"/>
  <c r="J211" i="5"/>
  <c r="H174" i="5" l="1"/>
  <c r="H177" i="1"/>
  <c r="J175" i="5"/>
  <c r="J177" i="5"/>
  <c r="I19" i="5"/>
  <c r="G18" i="5"/>
  <c r="D176" i="5"/>
  <c r="F176" i="5" s="1"/>
  <c r="I176" i="5" s="1"/>
  <c r="F177" i="5"/>
  <c r="I177" i="5" s="1"/>
  <c r="J56" i="5"/>
  <c r="J176" i="5"/>
  <c r="F56" i="5"/>
  <c r="I56" i="5" s="1"/>
  <c r="D18" i="5"/>
  <c r="H173" i="5" l="1"/>
  <c r="J174" i="5"/>
  <c r="H176" i="1"/>
  <c r="G17" i="5"/>
  <c r="F18" i="5"/>
  <c r="I18" i="5" s="1"/>
  <c r="D17" i="5"/>
  <c r="H172" i="5" l="1"/>
  <c r="H175" i="1"/>
  <c r="J173" i="5"/>
  <c r="G216" i="5"/>
  <c r="D216" i="5"/>
  <c r="F216" i="5" s="1"/>
  <c r="F17" i="5"/>
  <c r="I17" i="5" s="1"/>
  <c r="H171" i="5" l="1"/>
  <c r="J172" i="5"/>
  <c r="I216" i="5"/>
  <c r="H170" i="5" l="1"/>
  <c r="J171" i="5"/>
  <c r="H173" i="1"/>
  <c r="H72" i="4"/>
  <c r="G72" i="4"/>
  <c r="E72" i="4"/>
  <c r="D72" i="4"/>
  <c r="H72" i="3"/>
  <c r="G72" i="3"/>
  <c r="E72" i="3"/>
  <c r="D72" i="3"/>
  <c r="D74" i="1" s="1"/>
  <c r="H72" i="2"/>
  <c r="G72" i="2"/>
  <c r="H169" i="5" l="1"/>
  <c r="H172" i="1"/>
  <c r="J170" i="5"/>
  <c r="F171" i="2"/>
  <c r="H168" i="5" l="1"/>
  <c r="J169" i="5"/>
  <c r="H171" i="1"/>
  <c r="J171" i="1" s="1"/>
  <c r="J217" i="1"/>
  <c r="I217" i="1"/>
  <c r="J216" i="1"/>
  <c r="I216" i="1"/>
  <c r="J215" i="1"/>
  <c r="I215" i="1"/>
  <c r="J214" i="1"/>
  <c r="I214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4" i="1"/>
  <c r="I204" i="1"/>
  <c r="J203" i="1"/>
  <c r="I203" i="1"/>
  <c r="J202" i="1"/>
  <c r="I202" i="1"/>
  <c r="J200" i="1"/>
  <c r="I200" i="1"/>
  <c r="J199" i="1"/>
  <c r="I199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1" i="1"/>
  <c r="I181" i="1"/>
  <c r="J180" i="1"/>
  <c r="I180" i="1"/>
  <c r="J177" i="1"/>
  <c r="I177" i="1"/>
  <c r="J176" i="1"/>
  <c r="I176" i="1"/>
  <c r="J175" i="1"/>
  <c r="I175" i="1"/>
  <c r="J173" i="1"/>
  <c r="I173" i="1"/>
  <c r="J172" i="1"/>
  <c r="I172" i="1"/>
  <c r="I171" i="1"/>
  <c r="I170" i="1"/>
  <c r="I169" i="1"/>
  <c r="I168" i="1"/>
  <c r="I167" i="1"/>
  <c r="I166" i="1"/>
  <c r="I165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3" i="1"/>
  <c r="I113" i="1"/>
  <c r="J112" i="1"/>
  <c r="I112" i="1"/>
  <c r="J111" i="1"/>
  <c r="I111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79" i="1"/>
  <c r="I79" i="1"/>
  <c r="J78" i="1"/>
  <c r="I78" i="1"/>
  <c r="J77" i="1"/>
  <c r="I77" i="1"/>
  <c r="J76" i="1"/>
  <c r="I76" i="1"/>
  <c r="J75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15" i="4"/>
  <c r="I215" i="4"/>
  <c r="F215" i="4"/>
  <c r="J214" i="4"/>
  <c r="F214" i="4"/>
  <c r="I214" i="4" s="1"/>
  <c r="J213" i="4"/>
  <c r="F213" i="4"/>
  <c r="I213" i="4" s="1"/>
  <c r="J212" i="4"/>
  <c r="F212" i="4"/>
  <c r="I212" i="4" s="1"/>
  <c r="H211" i="4"/>
  <c r="G211" i="4"/>
  <c r="E211" i="4"/>
  <c r="D211" i="4"/>
  <c r="F211" i="4" s="1"/>
  <c r="J210" i="4"/>
  <c r="F210" i="4"/>
  <c r="I210" i="4" s="1"/>
  <c r="J209" i="4"/>
  <c r="F209" i="4"/>
  <c r="I209" i="4" s="1"/>
  <c r="J208" i="4"/>
  <c r="F208" i="4"/>
  <c r="I208" i="4" s="1"/>
  <c r="J207" i="4"/>
  <c r="F207" i="4"/>
  <c r="I207" i="4" s="1"/>
  <c r="J206" i="4"/>
  <c r="F206" i="4"/>
  <c r="I206" i="4" s="1"/>
  <c r="J205" i="4"/>
  <c r="I205" i="4"/>
  <c r="F205" i="4"/>
  <c r="J204" i="4"/>
  <c r="F204" i="4"/>
  <c r="I204" i="4" s="1"/>
  <c r="H203" i="4"/>
  <c r="G203" i="4"/>
  <c r="E203" i="4"/>
  <c r="D203" i="4"/>
  <c r="J202" i="4"/>
  <c r="F202" i="4"/>
  <c r="I202" i="4" s="1"/>
  <c r="J201" i="4"/>
  <c r="F201" i="4"/>
  <c r="I201" i="4" s="1"/>
  <c r="J200" i="4"/>
  <c r="F200" i="4"/>
  <c r="I200" i="4" s="1"/>
  <c r="H199" i="4"/>
  <c r="G199" i="4"/>
  <c r="E199" i="4"/>
  <c r="D199" i="4"/>
  <c r="J198" i="4"/>
  <c r="F198" i="4"/>
  <c r="I198" i="4" s="1"/>
  <c r="J197" i="4"/>
  <c r="I197" i="4"/>
  <c r="H196" i="4"/>
  <c r="G196" i="4"/>
  <c r="E196" i="4"/>
  <c r="E177" i="4" s="1"/>
  <c r="E176" i="4" s="1"/>
  <c r="D196" i="4"/>
  <c r="J195" i="4"/>
  <c r="F195" i="4"/>
  <c r="I195" i="4" s="1"/>
  <c r="J194" i="4"/>
  <c r="I194" i="4"/>
  <c r="J193" i="4"/>
  <c r="F193" i="4"/>
  <c r="I193" i="4" s="1"/>
  <c r="J192" i="4"/>
  <c r="F192" i="4"/>
  <c r="I192" i="4" s="1"/>
  <c r="J191" i="4"/>
  <c r="F191" i="4"/>
  <c r="I191" i="4" s="1"/>
  <c r="J190" i="4"/>
  <c r="F190" i="4"/>
  <c r="I190" i="4" s="1"/>
  <c r="J189" i="4"/>
  <c r="I189" i="4"/>
  <c r="F189" i="4"/>
  <c r="J188" i="4"/>
  <c r="F188" i="4"/>
  <c r="I188" i="4" s="1"/>
  <c r="J187" i="4"/>
  <c r="F187" i="4"/>
  <c r="I187" i="4" s="1"/>
  <c r="J186" i="4"/>
  <c r="F186" i="4"/>
  <c r="I186" i="4" s="1"/>
  <c r="J185" i="4"/>
  <c r="F185" i="4"/>
  <c r="I185" i="4" s="1"/>
  <c r="J184" i="4"/>
  <c r="F184" i="4"/>
  <c r="I184" i="4" s="1"/>
  <c r="J183" i="4"/>
  <c r="F183" i="4"/>
  <c r="I183" i="4" s="1"/>
  <c r="J182" i="4"/>
  <c r="F182" i="4"/>
  <c r="I182" i="4" s="1"/>
  <c r="J181" i="4"/>
  <c r="F181" i="4"/>
  <c r="I181" i="4" s="1"/>
  <c r="H180" i="4"/>
  <c r="J180" i="4" s="1"/>
  <c r="G180" i="4"/>
  <c r="E180" i="4"/>
  <c r="D180" i="4"/>
  <c r="J179" i="4"/>
  <c r="F179" i="4"/>
  <c r="I179" i="4" s="1"/>
  <c r="J178" i="4"/>
  <c r="F178" i="4"/>
  <c r="I178" i="4" s="1"/>
  <c r="G177" i="4"/>
  <c r="J175" i="4"/>
  <c r="F175" i="4"/>
  <c r="I175" i="4" s="1"/>
  <c r="J174" i="4"/>
  <c r="F174" i="4"/>
  <c r="I174" i="4" s="1"/>
  <c r="J173" i="4"/>
  <c r="F173" i="4"/>
  <c r="I173" i="4" s="1"/>
  <c r="H172" i="4"/>
  <c r="G172" i="4"/>
  <c r="E172" i="4"/>
  <c r="D172" i="4"/>
  <c r="F172" i="4" s="1"/>
  <c r="J171" i="4"/>
  <c r="I171" i="4"/>
  <c r="J170" i="4"/>
  <c r="I170" i="4"/>
  <c r="F170" i="4"/>
  <c r="J169" i="4"/>
  <c r="F169" i="4"/>
  <c r="I169" i="4" s="1"/>
  <c r="J168" i="4"/>
  <c r="F168" i="4"/>
  <c r="I168" i="4" s="1"/>
  <c r="J167" i="4"/>
  <c r="F167" i="4"/>
  <c r="I167" i="4" s="1"/>
  <c r="J166" i="4"/>
  <c r="F166" i="4"/>
  <c r="I166" i="4" s="1"/>
  <c r="J165" i="4"/>
  <c r="F165" i="4"/>
  <c r="I165" i="4" s="1"/>
  <c r="J164" i="4"/>
  <c r="F164" i="4"/>
  <c r="I164" i="4" s="1"/>
  <c r="J163" i="4"/>
  <c r="F163" i="4"/>
  <c r="I163" i="4" s="1"/>
  <c r="H162" i="4"/>
  <c r="G162" i="4"/>
  <c r="E162" i="4"/>
  <c r="D162" i="4"/>
  <c r="F162" i="4" s="1"/>
  <c r="J161" i="4"/>
  <c r="F161" i="4"/>
  <c r="I161" i="4" s="1"/>
  <c r="J160" i="4"/>
  <c r="I160" i="4"/>
  <c r="F160" i="4"/>
  <c r="J159" i="4"/>
  <c r="F159" i="4"/>
  <c r="I159" i="4" s="1"/>
  <c r="J158" i="4"/>
  <c r="F158" i="4"/>
  <c r="I158" i="4" s="1"/>
  <c r="J157" i="4"/>
  <c r="F157" i="4"/>
  <c r="I157" i="4" s="1"/>
  <c r="J156" i="4"/>
  <c r="F156" i="4"/>
  <c r="I156" i="4" s="1"/>
  <c r="J155" i="4"/>
  <c r="F155" i="4"/>
  <c r="I155" i="4" s="1"/>
  <c r="J154" i="4"/>
  <c r="F154" i="4"/>
  <c r="I154" i="4" s="1"/>
  <c r="J153" i="4"/>
  <c r="F153" i="4"/>
  <c r="I153" i="4" s="1"/>
  <c r="J152" i="4"/>
  <c r="F152" i="4"/>
  <c r="I152" i="4" s="1"/>
  <c r="J151" i="4"/>
  <c r="F151" i="4"/>
  <c r="I151" i="4" s="1"/>
  <c r="J150" i="4"/>
  <c r="F150" i="4"/>
  <c r="I150" i="4" s="1"/>
  <c r="J149" i="4"/>
  <c r="F149" i="4"/>
  <c r="I149" i="4" s="1"/>
  <c r="J148" i="4"/>
  <c r="F148" i="4"/>
  <c r="I148" i="4" s="1"/>
  <c r="J147" i="4"/>
  <c r="F147" i="4"/>
  <c r="I147" i="4" s="1"/>
  <c r="J146" i="4"/>
  <c r="F146" i="4"/>
  <c r="I146" i="4" s="1"/>
  <c r="J145" i="4"/>
  <c r="F145" i="4"/>
  <c r="I145" i="4" s="1"/>
  <c r="J144" i="4"/>
  <c r="I144" i="4"/>
  <c r="F144" i="4"/>
  <c r="J143" i="4"/>
  <c r="F143" i="4"/>
  <c r="I143" i="4" s="1"/>
  <c r="J142" i="4"/>
  <c r="F142" i="4"/>
  <c r="I142" i="4" s="1"/>
  <c r="J141" i="4"/>
  <c r="F141" i="4"/>
  <c r="I141" i="4" s="1"/>
  <c r="J140" i="4"/>
  <c r="F140" i="4"/>
  <c r="I140" i="4" s="1"/>
  <c r="J139" i="4"/>
  <c r="F139" i="4"/>
  <c r="I139" i="4" s="1"/>
  <c r="J138" i="4"/>
  <c r="F138" i="4"/>
  <c r="I138" i="4" s="1"/>
  <c r="J137" i="4"/>
  <c r="F137" i="4"/>
  <c r="I137" i="4" s="1"/>
  <c r="J136" i="4"/>
  <c r="F136" i="4"/>
  <c r="I136" i="4" s="1"/>
  <c r="J135" i="4"/>
  <c r="F135" i="4"/>
  <c r="I135" i="4" s="1"/>
  <c r="J134" i="4"/>
  <c r="F134" i="4"/>
  <c r="I134" i="4" s="1"/>
  <c r="J133" i="4"/>
  <c r="F133" i="4"/>
  <c r="I133" i="4" s="1"/>
  <c r="J132" i="4"/>
  <c r="F132" i="4"/>
  <c r="I132" i="4" s="1"/>
  <c r="J131" i="4"/>
  <c r="F131" i="4"/>
  <c r="I131" i="4" s="1"/>
  <c r="J130" i="4"/>
  <c r="F130" i="4"/>
  <c r="I130" i="4" s="1"/>
  <c r="H129" i="4"/>
  <c r="G129" i="4"/>
  <c r="E129" i="4"/>
  <c r="D129" i="4"/>
  <c r="F129" i="4" s="1"/>
  <c r="J128" i="4"/>
  <c r="F128" i="4"/>
  <c r="I128" i="4" s="1"/>
  <c r="J127" i="4"/>
  <c r="F127" i="4"/>
  <c r="I127" i="4" s="1"/>
  <c r="J126" i="4"/>
  <c r="F126" i="4"/>
  <c r="I126" i="4" s="1"/>
  <c r="J125" i="4"/>
  <c r="F125" i="4"/>
  <c r="I125" i="4" s="1"/>
  <c r="J124" i="4"/>
  <c r="F124" i="4"/>
  <c r="I124" i="4" s="1"/>
  <c r="J123" i="4"/>
  <c r="F123" i="4"/>
  <c r="I123" i="4" s="1"/>
  <c r="H122" i="4"/>
  <c r="G122" i="4"/>
  <c r="E122" i="4"/>
  <c r="D122" i="4"/>
  <c r="J121" i="4"/>
  <c r="F121" i="4"/>
  <c r="I121" i="4" s="1"/>
  <c r="J120" i="4"/>
  <c r="F120" i="4"/>
  <c r="I120" i="4" s="1"/>
  <c r="J119" i="4"/>
  <c r="F119" i="4"/>
  <c r="I119" i="4" s="1"/>
  <c r="J118" i="4"/>
  <c r="F118" i="4"/>
  <c r="I118" i="4" s="1"/>
  <c r="J117" i="4"/>
  <c r="F117" i="4"/>
  <c r="I117" i="4" s="1"/>
  <c r="J116" i="4"/>
  <c r="F116" i="4"/>
  <c r="I116" i="4" s="1"/>
  <c r="J115" i="4"/>
  <c r="F115" i="4"/>
  <c r="I115" i="4" s="1"/>
  <c r="J114" i="4"/>
  <c r="F114" i="4"/>
  <c r="I114" i="4" s="1"/>
  <c r="J113" i="4"/>
  <c r="F113" i="4"/>
  <c r="I113" i="4" s="1"/>
  <c r="H112" i="4"/>
  <c r="G112" i="4"/>
  <c r="E112" i="4"/>
  <c r="D112" i="4"/>
  <c r="J111" i="4"/>
  <c r="F111" i="4"/>
  <c r="I111" i="4" s="1"/>
  <c r="J110" i="4"/>
  <c r="F110" i="4"/>
  <c r="I110" i="4" s="1"/>
  <c r="J109" i="4"/>
  <c r="F109" i="4"/>
  <c r="I109" i="4" s="1"/>
  <c r="H108" i="4"/>
  <c r="G108" i="4"/>
  <c r="E108" i="4"/>
  <c r="D108" i="4"/>
  <c r="F108" i="4" s="1"/>
  <c r="J107" i="4"/>
  <c r="F107" i="4"/>
  <c r="I107" i="4" s="1"/>
  <c r="J106" i="4"/>
  <c r="I106" i="4"/>
  <c r="F106" i="4"/>
  <c r="J105" i="4"/>
  <c r="F105" i="4"/>
  <c r="I105" i="4" s="1"/>
  <c r="J104" i="4"/>
  <c r="F104" i="4"/>
  <c r="I104" i="4" s="1"/>
  <c r="J103" i="4"/>
  <c r="F103" i="4"/>
  <c r="I103" i="4" s="1"/>
  <c r="J102" i="4"/>
  <c r="F102" i="4"/>
  <c r="I102" i="4" s="1"/>
  <c r="H101" i="4"/>
  <c r="G101" i="4"/>
  <c r="E101" i="4"/>
  <c r="D101" i="4"/>
  <c r="J100" i="4"/>
  <c r="F100" i="4"/>
  <c r="I100" i="4" s="1"/>
  <c r="J99" i="4"/>
  <c r="F99" i="4"/>
  <c r="I99" i="4" s="1"/>
  <c r="J98" i="4"/>
  <c r="I98" i="4"/>
  <c r="F98" i="4"/>
  <c r="J97" i="4"/>
  <c r="F97" i="4"/>
  <c r="I97" i="4" s="1"/>
  <c r="J96" i="4"/>
  <c r="F96" i="4"/>
  <c r="I96" i="4" s="1"/>
  <c r="J95" i="4"/>
  <c r="F95" i="4"/>
  <c r="I95" i="4" s="1"/>
  <c r="J94" i="4"/>
  <c r="F94" i="4"/>
  <c r="I94" i="4" s="1"/>
  <c r="J93" i="4"/>
  <c r="F93" i="4"/>
  <c r="I93" i="4" s="1"/>
  <c r="J92" i="4"/>
  <c r="F92" i="4"/>
  <c r="I92" i="4" s="1"/>
  <c r="J91" i="4"/>
  <c r="F91" i="4"/>
  <c r="I91" i="4" s="1"/>
  <c r="J90" i="4"/>
  <c r="F90" i="4"/>
  <c r="I90" i="4" s="1"/>
  <c r="J89" i="4"/>
  <c r="I89" i="4"/>
  <c r="F89" i="4"/>
  <c r="H88" i="4"/>
  <c r="G88" i="4"/>
  <c r="E88" i="4"/>
  <c r="D88" i="4"/>
  <c r="J87" i="4"/>
  <c r="F87" i="4"/>
  <c r="I87" i="4" s="1"/>
  <c r="J86" i="4"/>
  <c r="F86" i="4"/>
  <c r="I86" i="4" s="1"/>
  <c r="J85" i="4"/>
  <c r="F85" i="4"/>
  <c r="I85" i="4" s="1"/>
  <c r="J84" i="4"/>
  <c r="F84" i="4"/>
  <c r="I84" i="4" s="1"/>
  <c r="J83" i="4"/>
  <c r="F83" i="4"/>
  <c r="I83" i="4" s="1"/>
  <c r="J82" i="4"/>
  <c r="F82" i="4"/>
  <c r="I82" i="4" s="1"/>
  <c r="J81" i="4"/>
  <c r="I81" i="4"/>
  <c r="F81" i="4"/>
  <c r="J80" i="4"/>
  <c r="F80" i="4"/>
  <c r="I80" i="4" s="1"/>
  <c r="J79" i="4"/>
  <c r="F79" i="4"/>
  <c r="I79" i="4" s="1"/>
  <c r="H78" i="4"/>
  <c r="G78" i="4"/>
  <c r="E78" i="4"/>
  <c r="D78" i="4"/>
  <c r="J77" i="4"/>
  <c r="F77" i="4"/>
  <c r="I77" i="4" s="1"/>
  <c r="J76" i="4"/>
  <c r="F76" i="4"/>
  <c r="I76" i="4" s="1"/>
  <c r="J75" i="4"/>
  <c r="F75" i="4"/>
  <c r="I75" i="4" s="1"/>
  <c r="J74" i="4"/>
  <c r="F74" i="4"/>
  <c r="I74" i="4" s="1"/>
  <c r="J73" i="4"/>
  <c r="I73" i="4"/>
  <c r="F73" i="4"/>
  <c r="J72" i="4"/>
  <c r="F72" i="4"/>
  <c r="J71" i="4"/>
  <c r="F71" i="4"/>
  <c r="I71" i="4" s="1"/>
  <c r="J70" i="4"/>
  <c r="F70" i="4"/>
  <c r="I70" i="4" s="1"/>
  <c r="J69" i="4"/>
  <c r="F69" i="4"/>
  <c r="I69" i="4" s="1"/>
  <c r="J68" i="4"/>
  <c r="F68" i="4"/>
  <c r="I68" i="4" s="1"/>
  <c r="J67" i="4"/>
  <c r="F67" i="4"/>
  <c r="I67" i="4" s="1"/>
  <c r="J66" i="4"/>
  <c r="F66" i="4"/>
  <c r="I66" i="4" s="1"/>
  <c r="J65" i="4"/>
  <c r="F65" i="4"/>
  <c r="I65" i="4" s="1"/>
  <c r="J64" i="4"/>
  <c r="F64" i="4"/>
  <c r="I64" i="4" s="1"/>
  <c r="J63" i="4"/>
  <c r="F63" i="4"/>
  <c r="I63" i="4" s="1"/>
  <c r="J62" i="4"/>
  <c r="F62" i="4"/>
  <c r="I62" i="4" s="1"/>
  <c r="J61" i="4"/>
  <c r="F61" i="4"/>
  <c r="I61" i="4" s="1"/>
  <c r="J60" i="4"/>
  <c r="F60" i="4"/>
  <c r="I60" i="4" s="1"/>
  <c r="J59" i="4"/>
  <c r="F59" i="4"/>
  <c r="I59" i="4" s="1"/>
  <c r="J58" i="4"/>
  <c r="F58" i="4"/>
  <c r="I58" i="4" s="1"/>
  <c r="H57" i="4"/>
  <c r="G57" i="4"/>
  <c r="E57" i="4"/>
  <c r="D57" i="4"/>
  <c r="F57" i="4" s="1"/>
  <c r="J55" i="4"/>
  <c r="F55" i="4"/>
  <c r="I55" i="4" s="1"/>
  <c r="J54" i="4"/>
  <c r="F54" i="4"/>
  <c r="I54" i="4" s="1"/>
  <c r="J53" i="4"/>
  <c r="I53" i="4"/>
  <c r="F53" i="4"/>
  <c r="J52" i="4"/>
  <c r="F52" i="4"/>
  <c r="I52" i="4" s="1"/>
  <c r="J51" i="4"/>
  <c r="F51" i="4"/>
  <c r="I51" i="4" s="1"/>
  <c r="J50" i="4"/>
  <c r="F50" i="4"/>
  <c r="I50" i="4" s="1"/>
  <c r="J49" i="4"/>
  <c r="F49" i="4"/>
  <c r="I49" i="4" s="1"/>
  <c r="J48" i="4"/>
  <c r="F48" i="4"/>
  <c r="I48" i="4" s="1"/>
  <c r="J47" i="4"/>
  <c r="F47" i="4"/>
  <c r="I47" i="4" s="1"/>
  <c r="J46" i="4"/>
  <c r="F46" i="4"/>
  <c r="I46" i="4" s="1"/>
  <c r="J45" i="4"/>
  <c r="F45" i="4"/>
  <c r="I45" i="4" s="1"/>
  <c r="J44" i="4"/>
  <c r="F44" i="4"/>
  <c r="I44" i="4" s="1"/>
  <c r="J43" i="4"/>
  <c r="F43" i="4"/>
  <c r="I43" i="4" s="1"/>
  <c r="J42" i="4"/>
  <c r="F42" i="4"/>
  <c r="I42" i="4" s="1"/>
  <c r="J41" i="4"/>
  <c r="F41" i="4"/>
  <c r="I41" i="4" s="1"/>
  <c r="J40" i="4"/>
  <c r="F40" i="4"/>
  <c r="I40" i="4" s="1"/>
  <c r="J39" i="4"/>
  <c r="F39" i="4"/>
  <c r="I39" i="4" s="1"/>
  <c r="H38" i="4"/>
  <c r="G38" i="4"/>
  <c r="E38" i="4"/>
  <c r="D38" i="4"/>
  <c r="J37" i="4"/>
  <c r="F37" i="4"/>
  <c r="I37" i="4" s="1"/>
  <c r="J36" i="4"/>
  <c r="F36" i="4"/>
  <c r="I36" i="4" s="1"/>
  <c r="J35" i="4"/>
  <c r="F35" i="4"/>
  <c r="I35" i="4" s="1"/>
  <c r="J34" i="4"/>
  <c r="F34" i="4"/>
  <c r="I34" i="4" s="1"/>
  <c r="J33" i="4"/>
  <c r="F33" i="4"/>
  <c r="I33" i="4" s="1"/>
  <c r="J32" i="4"/>
  <c r="F32" i="4"/>
  <c r="I32" i="4" s="1"/>
  <c r="J31" i="4"/>
  <c r="F31" i="4"/>
  <c r="I31" i="4" s="1"/>
  <c r="J30" i="4"/>
  <c r="F30" i="4"/>
  <c r="I30" i="4" s="1"/>
  <c r="J29" i="4"/>
  <c r="I29" i="4"/>
  <c r="F29" i="4"/>
  <c r="J28" i="4"/>
  <c r="F28" i="4"/>
  <c r="I28" i="4" s="1"/>
  <c r="J27" i="4"/>
  <c r="F27" i="4"/>
  <c r="I27" i="4" s="1"/>
  <c r="J26" i="4"/>
  <c r="F26" i="4"/>
  <c r="I26" i="4" s="1"/>
  <c r="J25" i="4"/>
  <c r="F25" i="4"/>
  <c r="I25" i="4" s="1"/>
  <c r="J24" i="4"/>
  <c r="F24" i="4"/>
  <c r="I24" i="4" s="1"/>
  <c r="J23" i="4"/>
  <c r="F23" i="4"/>
  <c r="I23" i="4" s="1"/>
  <c r="J22" i="4"/>
  <c r="F22" i="4"/>
  <c r="I22" i="4" s="1"/>
  <c r="J21" i="4"/>
  <c r="F21" i="4"/>
  <c r="I21" i="4" s="1"/>
  <c r="H20" i="4"/>
  <c r="G20" i="4"/>
  <c r="E20" i="4"/>
  <c r="D20" i="4"/>
  <c r="J215" i="3"/>
  <c r="F215" i="3"/>
  <c r="I215" i="3" s="1"/>
  <c r="J214" i="3"/>
  <c r="F214" i="3"/>
  <c r="I214" i="3" s="1"/>
  <c r="J213" i="3"/>
  <c r="F213" i="3"/>
  <c r="I213" i="3" s="1"/>
  <c r="J212" i="3"/>
  <c r="F212" i="3"/>
  <c r="I212" i="3" s="1"/>
  <c r="H211" i="3"/>
  <c r="G211" i="3"/>
  <c r="E211" i="3"/>
  <c r="D211" i="3"/>
  <c r="J210" i="3"/>
  <c r="F210" i="3"/>
  <c r="I210" i="3" s="1"/>
  <c r="J209" i="3"/>
  <c r="F209" i="3"/>
  <c r="I209" i="3" s="1"/>
  <c r="J208" i="3"/>
  <c r="F208" i="3"/>
  <c r="I208" i="3" s="1"/>
  <c r="J207" i="3"/>
  <c r="F207" i="3"/>
  <c r="I207" i="3" s="1"/>
  <c r="J206" i="3"/>
  <c r="F206" i="3"/>
  <c r="I206" i="3" s="1"/>
  <c r="J205" i="3"/>
  <c r="F205" i="3"/>
  <c r="I205" i="3" s="1"/>
  <c r="J204" i="3"/>
  <c r="F204" i="3"/>
  <c r="I204" i="3" s="1"/>
  <c r="H203" i="3"/>
  <c r="G203" i="3"/>
  <c r="E203" i="3"/>
  <c r="D203" i="3"/>
  <c r="J202" i="3"/>
  <c r="F202" i="3"/>
  <c r="I202" i="3" s="1"/>
  <c r="J201" i="3"/>
  <c r="F201" i="3"/>
  <c r="I201" i="3" s="1"/>
  <c r="J200" i="3"/>
  <c r="F200" i="3"/>
  <c r="I200" i="3" s="1"/>
  <c r="H199" i="3"/>
  <c r="H201" i="1" s="1"/>
  <c r="G199" i="3"/>
  <c r="G201" i="1" s="1"/>
  <c r="E199" i="3"/>
  <c r="D199" i="3"/>
  <c r="J198" i="3"/>
  <c r="F198" i="3"/>
  <c r="I198" i="3" s="1"/>
  <c r="J197" i="3"/>
  <c r="I197" i="3"/>
  <c r="H196" i="3"/>
  <c r="G196" i="3"/>
  <c r="G177" i="3" s="1"/>
  <c r="E196" i="3"/>
  <c r="D196" i="3"/>
  <c r="J195" i="3"/>
  <c r="F195" i="3"/>
  <c r="I195" i="3" s="1"/>
  <c r="J194" i="3"/>
  <c r="I194" i="3"/>
  <c r="J193" i="3"/>
  <c r="I193" i="3"/>
  <c r="F193" i="3"/>
  <c r="J192" i="3"/>
  <c r="F192" i="3"/>
  <c r="I192" i="3" s="1"/>
  <c r="J191" i="3"/>
  <c r="F191" i="3"/>
  <c r="I191" i="3" s="1"/>
  <c r="J190" i="3"/>
  <c r="F190" i="3"/>
  <c r="I190" i="3" s="1"/>
  <c r="J189" i="3"/>
  <c r="F189" i="3"/>
  <c r="I189" i="3" s="1"/>
  <c r="J188" i="3"/>
  <c r="F188" i="3"/>
  <c r="I188" i="3" s="1"/>
  <c r="J187" i="3"/>
  <c r="F187" i="3"/>
  <c r="I187" i="3" s="1"/>
  <c r="J186" i="3"/>
  <c r="F186" i="3"/>
  <c r="I186" i="3" s="1"/>
  <c r="J185" i="3"/>
  <c r="F185" i="3"/>
  <c r="I185" i="3" s="1"/>
  <c r="J184" i="3"/>
  <c r="F184" i="3"/>
  <c r="I184" i="3" s="1"/>
  <c r="J183" i="3"/>
  <c r="F183" i="3"/>
  <c r="I183" i="3" s="1"/>
  <c r="J182" i="3"/>
  <c r="F182" i="3"/>
  <c r="I182" i="3" s="1"/>
  <c r="J181" i="3"/>
  <c r="F181" i="3"/>
  <c r="I181" i="3" s="1"/>
  <c r="H180" i="3"/>
  <c r="G180" i="3"/>
  <c r="E180" i="3"/>
  <c r="D180" i="3"/>
  <c r="J179" i="3"/>
  <c r="F179" i="3"/>
  <c r="I179" i="3" s="1"/>
  <c r="J178" i="3"/>
  <c r="F178" i="3"/>
  <c r="I178" i="3" s="1"/>
  <c r="J175" i="3"/>
  <c r="F175" i="3"/>
  <c r="I175" i="3" s="1"/>
  <c r="J174" i="3"/>
  <c r="F174" i="3"/>
  <c r="I174" i="3" s="1"/>
  <c r="J173" i="3"/>
  <c r="F173" i="3"/>
  <c r="I173" i="3" s="1"/>
  <c r="H172" i="3"/>
  <c r="H174" i="1" s="1"/>
  <c r="G172" i="3"/>
  <c r="G174" i="1" s="1"/>
  <c r="E172" i="3"/>
  <c r="D172" i="3"/>
  <c r="J171" i="3"/>
  <c r="I171" i="3"/>
  <c r="J170" i="3"/>
  <c r="F170" i="3"/>
  <c r="I170" i="3" s="1"/>
  <c r="J169" i="3"/>
  <c r="F169" i="3"/>
  <c r="I169" i="3" s="1"/>
  <c r="J168" i="3"/>
  <c r="F168" i="3"/>
  <c r="I168" i="3" s="1"/>
  <c r="J167" i="3"/>
  <c r="F167" i="3"/>
  <c r="I167" i="3" s="1"/>
  <c r="J166" i="3"/>
  <c r="F166" i="3"/>
  <c r="I166" i="3" s="1"/>
  <c r="J165" i="3"/>
  <c r="F165" i="3"/>
  <c r="I165" i="3" s="1"/>
  <c r="J164" i="3"/>
  <c r="F164" i="3"/>
  <c r="I164" i="3" s="1"/>
  <c r="J163" i="3"/>
  <c r="F163" i="3"/>
  <c r="I163" i="3" s="1"/>
  <c r="H162" i="3"/>
  <c r="G162" i="3"/>
  <c r="G164" i="1" s="1"/>
  <c r="J161" i="3"/>
  <c r="F161" i="3"/>
  <c r="I161" i="3" s="1"/>
  <c r="J160" i="3"/>
  <c r="F160" i="3"/>
  <c r="I160" i="3" s="1"/>
  <c r="J159" i="3"/>
  <c r="F159" i="3"/>
  <c r="I159" i="3" s="1"/>
  <c r="J158" i="3"/>
  <c r="F158" i="3"/>
  <c r="I158" i="3" s="1"/>
  <c r="J157" i="3"/>
  <c r="F157" i="3"/>
  <c r="I157" i="3" s="1"/>
  <c r="J156" i="3"/>
  <c r="F156" i="3"/>
  <c r="I156" i="3" s="1"/>
  <c r="J155" i="3"/>
  <c r="F155" i="3"/>
  <c r="I155" i="3" s="1"/>
  <c r="J154" i="3"/>
  <c r="F154" i="3"/>
  <c r="I154" i="3" s="1"/>
  <c r="J153" i="3"/>
  <c r="F153" i="3"/>
  <c r="I153" i="3" s="1"/>
  <c r="J152" i="3"/>
  <c r="F152" i="3"/>
  <c r="I152" i="3" s="1"/>
  <c r="J151" i="3"/>
  <c r="F151" i="3"/>
  <c r="I151" i="3" s="1"/>
  <c r="J150" i="3"/>
  <c r="F150" i="3"/>
  <c r="I150" i="3" s="1"/>
  <c r="J149" i="3"/>
  <c r="F149" i="3"/>
  <c r="I149" i="3" s="1"/>
  <c r="J148" i="3"/>
  <c r="F148" i="3"/>
  <c r="I148" i="3" s="1"/>
  <c r="J147" i="3"/>
  <c r="F147" i="3"/>
  <c r="I147" i="3" s="1"/>
  <c r="J146" i="3"/>
  <c r="F146" i="3"/>
  <c r="I146" i="3" s="1"/>
  <c r="J145" i="3"/>
  <c r="F145" i="3"/>
  <c r="I145" i="3" s="1"/>
  <c r="J144" i="3"/>
  <c r="F144" i="3"/>
  <c r="I144" i="3" s="1"/>
  <c r="J143" i="3"/>
  <c r="F143" i="3"/>
  <c r="I143" i="3" s="1"/>
  <c r="J142" i="3"/>
  <c r="F142" i="3"/>
  <c r="I142" i="3" s="1"/>
  <c r="J141" i="3"/>
  <c r="F141" i="3"/>
  <c r="I141" i="3" s="1"/>
  <c r="J140" i="3"/>
  <c r="F140" i="3"/>
  <c r="I140" i="3" s="1"/>
  <c r="J139" i="3"/>
  <c r="F139" i="3"/>
  <c r="I139" i="3" s="1"/>
  <c r="J138" i="3"/>
  <c r="F138" i="3"/>
  <c r="I138" i="3" s="1"/>
  <c r="J137" i="3"/>
  <c r="F137" i="3"/>
  <c r="I137" i="3" s="1"/>
  <c r="J136" i="3"/>
  <c r="F136" i="3"/>
  <c r="I136" i="3" s="1"/>
  <c r="J135" i="3"/>
  <c r="F135" i="3"/>
  <c r="I135" i="3" s="1"/>
  <c r="J134" i="3"/>
  <c r="I134" i="3"/>
  <c r="F134" i="3"/>
  <c r="J133" i="3"/>
  <c r="F133" i="3"/>
  <c r="I133" i="3" s="1"/>
  <c r="J132" i="3"/>
  <c r="F132" i="3"/>
  <c r="I132" i="3" s="1"/>
  <c r="J131" i="3"/>
  <c r="F131" i="3"/>
  <c r="I131" i="3" s="1"/>
  <c r="J130" i="3"/>
  <c r="F130" i="3"/>
  <c r="I130" i="3" s="1"/>
  <c r="G129" i="3"/>
  <c r="D129" i="3"/>
  <c r="F129" i="3" s="1"/>
  <c r="J128" i="3"/>
  <c r="F128" i="3"/>
  <c r="I128" i="3" s="1"/>
  <c r="J127" i="3"/>
  <c r="F127" i="3"/>
  <c r="I127" i="3" s="1"/>
  <c r="J126" i="3"/>
  <c r="F126" i="3"/>
  <c r="I126" i="3" s="1"/>
  <c r="J125" i="3"/>
  <c r="F125" i="3"/>
  <c r="I125" i="3" s="1"/>
  <c r="J124" i="3"/>
  <c r="F124" i="3"/>
  <c r="I124" i="3" s="1"/>
  <c r="J123" i="3"/>
  <c r="F123" i="3"/>
  <c r="I123" i="3" s="1"/>
  <c r="H122" i="3"/>
  <c r="G122" i="3"/>
  <c r="E122" i="3"/>
  <c r="D122" i="3"/>
  <c r="J121" i="3"/>
  <c r="F121" i="3"/>
  <c r="I121" i="3" s="1"/>
  <c r="J120" i="3"/>
  <c r="I120" i="3"/>
  <c r="F120" i="3"/>
  <c r="J119" i="3"/>
  <c r="F119" i="3"/>
  <c r="I119" i="3" s="1"/>
  <c r="J118" i="3"/>
  <c r="F118" i="3"/>
  <c r="I118" i="3" s="1"/>
  <c r="J117" i="3"/>
  <c r="F117" i="3"/>
  <c r="I117" i="3" s="1"/>
  <c r="J116" i="3"/>
  <c r="F116" i="3"/>
  <c r="I116" i="3" s="1"/>
  <c r="J115" i="3"/>
  <c r="F115" i="3"/>
  <c r="I115" i="3" s="1"/>
  <c r="J114" i="3"/>
  <c r="F114" i="3"/>
  <c r="I114" i="3" s="1"/>
  <c r="J113" i="3"/>
  <c r="F113" i="3"/>
  <c r="I113" i="3" s="1"/>
  <c r="H112" i="3"/>
  <c r="G112" i="3"/>
  <c r="E112" i="3"/>
  <c r="D112" i="3"/>
  <c r="J111" i="3"/>
  <c r="F111" i="3"/>
  <c r="I111" i="3" s="1"/>
  <c r="J110" i="3"/>
  <c r="I110" i="3"/>
  <c r="F110" i="3"/>
  <c r="J109" i="3"/>
  <c r="F109" i="3"/>
  <c r="I109" i="3" s="1"/>
  <c r="H108" i="3"/>
  <c r="G108" i="3"/>
  <c r="E108" i="3"/>
  <c r="D108" i="3"/>
  <c r="J107" i="3"/>
  <c r="F107" i="3"/>
  <c r="I107" i="3" s="1"/>
  <c r="J106" i="3"/>
  <c r="F106" i="3"/>
  <c r="I106" i="3" s="1"/>
  <c r="J105" i="3"/>
  <c r="F105" i="3"/>
  <c r="I105" i="3" s="1"/>
  <c r="J104" i="3"/>
  <c r="F104" i="3"/>
  <c r="I104" i="3" s="1"/>
  <c r="J103" i="3"/>
  <c r="F103" i="3"/>
  <c r="I103" i="3" s="1"/>
  <c r="J102" i="3"/>
  <c r="F102" i="3"/>
  <c r="I102" i="3" s="1"/>
  <c r="H101" i="3"/>
  <c r="G101" i="3"/>
  <c r="E101" i="3"/>
  <c r="D101" i="3"/>
  <c r="J100" i="3"/>
  <c r="F100" i="3"/>
  <c r="I100" i="3" s="1"/>
  <c r="J99" i="3"/>
  <c r="F99" i="3"/>
  <c r="I99" i="3" s="1"/>
  <c r="J98" i="3"/>
  <c r="F98" i="3"/>
  <c r="I98" i="3" s="1"/>
  <c r="J97" i="3"/>
  <c r="F97" i="3"/>
  <c r="I97" i="3" s="1"/>
  <c r="J96" i="3"/>
  <c r="F96" i="3"/>
  <c r="I96" i="3" s="1"/>
  <c r="J95" i="3"/>
  <c r="F95" i="3"/>
  <c r="I95" i="3" s="1"/>
  <c r="J94" i="3"/>
  <c r="F94" i="3"/>
  <c r="I94" i="3" s="1"/>
  <c r="J93" i="3"/>
  <c r="F93" i="3"/>
  <c r="I93" i="3" s="1"/>
  <c r="J92" i="3"/>
  <c r="F92" i="3"/>
  <c r="I92" i="3" s="1"/>
  <c r="J91" i="3"/>
  <c r="F91" i="3"/>
  <c r="I91" i="3" s="1"/>
  <c r="J90" i="3"/>
  <c r="F90" i="3"/>
  <c r="I90" i="3" s="1"/>
  <c r="J89" i="3"/>
  <c r="F89" i="3"/>
  <c r="I89" i="3" s="1"/>
  <c r="H88" i="3"/>
  <c r="G88" i="3"/>
  <c r="E88" i="3"/>
  <c r="D88" i="3"/>
  <c r="J87" i="3"/>
  <c r="F87" i="3"/>
  <c r="I87" i="3" s="1"/>
  <c r="J86" i="3"/>
  <c r="F86" i="3"/>
  <c r="I86" i="3" s="1"/>
  <c r="J85" i="3"/>
  <c r="F85" i="3"/>
  <c r="I85" i="3" s="1"/>
  <c r="J84" i="3"/>
  <c r="F84" i="3"/>
  <c r="I84" i="3" s="1"/>
  <c r="J83" i="3"/>
  <c r="F83" i="3"/>
  <c r="I83" i="3" s="1"/>
  <c r="J82" i="3"/>
  <c r="F82" i="3"/>
  <c r="I82" i="3" s="1"/>
  <c r="J81" i="3"/>
  <c r="F81" i="3"/>
  <c r="I81" i="3" s="1"/>
  <c r="J80" i="3"/>
  <c r="F80" i="3"/>
  <c r="I80" i="3" s="1"/>
  <c r="J79" i="3"/>
  <c r="F79" i="3"/>
  <c r="I79" i="3" s="1"/>
  <c r="H78" i="3"/>
  <c r="G78" i="3"/>
  <c r="E78" i="3"/>
  <c r="D78" i="3"/>
  <c r="J77" i="3"/>
  <c r="F77" i="3"/>
  <c r="I77" i="3" s="1"/>
  <c r="J76" i="3"/>
  <c r="F76" i="3"/>
  <c r="I76" i="3" s="1"/>
  <c r="J75" i="3"/>
  <c r="F75" i="3"/>
  <c r="I75" i="3" s="1"/>
  <c r="J74" i="3"/>
  <c r="F74" i="3"/>
  <c r="I74" i="3" s="1"/>
  <c r="J73" i="3"/>
  <c r="F73" i="3"/>
  <c r="I73" i="3" s="1"/>
  <c r="J72" i="3"/>
  <c r="F72" i="3"/>
  <c r="J71" i="3"/>
  <c r="F71" i="3"/>
  <c r="I71" i="3" s="1"/>
  <c r="J70" i="3"/>
  <c r="F70" i="3"/>
  <c r="I70" i="3" s="1"/>
  <c r="J69" i="3"/>
  <c r="F69" i="3"/>
  <c r="I69" i="3" s="1"/>
  <c r="J68" i="3"/>
  <c r="F68" i="3"/>
  <c r="I68" i="3" s="1"/>
  <c r="J67" i="3"/>
  <c r="F67" i="3"/>
  <c r="I67" i="3" s="1"/>
  <c r="J66" i="3"/>
  <c r="F66" i="3"/>
  <c r="I66" i="3" s="1"/>
  <c r="J65" i="3"/>
  <c r="I65" i="3"/>
  <c r="F65" i="3"/>
  <c r="J64" i="3"/>
  <c r="F64" i="3"/>
  <c r="I64" i="3" s="1"/>
  <c r="J63" i="3"/>
  <c r="F63" i="3"/>
  <c r="I63" i="3" s="1"/>
  <c r="J62" i="3"/>
  <c r="F62" i="3"/>
  <c r="I62" i="3" s="1"/>
  <c r="J61" i="3"/>
  <c r="F61" i="3"/>
  <c r="I61" i="3" s="1"/>
  <c r="J60" i="3"/>
  <c r="F60" i="3"/>
  <c r="I60" i="3" s="1"/>
  <c r="J59" i="3"/>
  <c r="F59" i="3"/>
  <c r="I59" i="3" s="1"/>
  <c r="J58" i="3"/>
  <c r="F58" i="3"/>
  <c r="I58" i="3" s="1"/>
  <c r="H57" i="3"/>
  <c r="G57" i="3"/>
  <c r="E57" i="3"/>
  <c r="D57" i="3"/>
  <c r="J55" i="3"/>
  <c r="F55" i="3"/>
  <c r="I55" i="3" s="1"/>
  <c r="J54" i="3"/>
  <c r="I54" i="3"/>
  <c r="J53" i="3"/>
  <c r="I53" i="3"/>
  <c r="J52" i="3"/>
  <c r="I52" i="3"/>
  <c r="J51" i="3"/>
  <c r="I51" i="3"/>
  <c r="J50" i="3"/>
  <c r="I50" i="3"/>
  <c r="J49" i="3"/>
  <c r="I49" i="3"/>
  <c r="J48" i="3"/>
  <c r="I48" i="3"/>
  <c r="J47" i="3"/>
  <c r="I47" i="3"/>
  <c r="J46" i="3"/>
  <c r="I46" i="3"/>
  <c r="J45" i="3"/>
  <c r="I45" i="3"/>
  <c r="J44" i="3"/>
  <c r="I44" i="3"/>
  <c r="J43" i="3"/>
  <c r="I43" i="3"/>
  <c r="J42" i="3"/>
  <c r="I42" i="3"/>
  <c r="J41" i="3"/>
  <c r="I41" i="3"/>
  <c r="J40" i="3"/>
  <c r="I40" i="3"/>
  <c r="J39" i="3"/>
  <c r="I39" i="3"/>
  <c r="H38" i="3"/>
  <c r="D38" i="3"/>
  <c r="J37" i="3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H20" i="3"/>
  <c r="D20" i="3"/>
  <c r="H167" i="5" l="1"/>
  <c r="H170" i="1"/>
  <c r="J170" i="1" s="1"/>
  <c r="J168" i="5"/>
  <c r="E177" i="3"/>
  <c r="E176" i="3" s="1"/>
  <c r="F196" i="3"/>
  <c r="F112" i="3"/>
  <c r="F101" i="3"/>
  <c r="E56" i="3"/>
  <c r="F57" i="3"/>
  <c r="I57" i="3" s="1"/>
  <c r="D19" i="4"/>
  <c r="E19" i="4"/>
  <c r="J101" i="4"/>
  <c r="J88" i="4"/>
  <c r="E56" i="4"/>
  <c r="F78" i="4"/>
  <c r="F196" i="4"/>
  <c r="I196" i="4" s="1"/>
  <c r="F199" i="4"/>
  <c r="I199" i="4" s="1"/>
  <c r="G19" i="4"/>
  <c r="F38" i="4"/>
  <c r="D56" i="3"/>
  <c r="F88" i="3"/>
  <c r="I88" i="3" s="1"/>
  <c r="D90" i="1"/>
  <c r="G56" i="3"/>
  <c r="F162" i="3"/>
  <c r="I162" i="3" s="1"/>
  <c r="D164" i="1"/>
  <c r="F172" i="3"/>
  <c r="D174" i="1"/>
  <c r="F199" i="3"/>
  <c r="I199" i="3" s="1"/>
  <c r="D201" i="1"/>
  <c r="F211" i="3"/>
  <c r="D213" i="1"/>
  <c r="F78" i="3"/>
  <c r="I78" i="3" s="1"/>
  <c r="F108" i="3"/>
  <c r="I108" i="3" s="1"/>
  <c r="D110" i="1"/>
  <c r="J108" i="3"/>
  <c r="F180" i="3"/>
  <c r="F203" i="3"/>
  <c r="D205" i="1"/>
  <c r="D56" i="4"/>
  <c r="F56" i="4" s="1"/>
  <c r="J78" i="4"/>
  <c r="F88" i="4"/>
  <c r="F101" i="4"/>
  <c r="F112" i="4"/>
  <c r="J112" i="4"/>
  <c r="J122" i="4"/>
  <c r="J172" i="4"/>
  <c r="F180" i="4"/>
  <c r="F203" i="4"/>
  <c r="J129" i="4"/>
  <c r="J38" i="4"/>
  <c r="J122" i="3"/>
  <c r="J112" i="3"/>
  <c r="J180" i="3"/>
  <c r="J172" i="3"/>
  <c r="J129" i="3"/>
  <c r="J101" i="3"/>
  <c r="J88" i="3"/>
  <c r="J78" i="3"/>
  <c r="E18" i="4"/>
  <c r="E17" i="4" s="1"/>
  <c r="E216" i="4" s="1"/>
  <c r="D19" i="3"/>
  <c r="I38" i="3"/>
  <c r="J38" i="3"/>
  <c r="J20" i="4"/>
  <c r="J57" i="3"/>
  <c r="H19" i="3"/>
  <c r="J108" i="4"/>
  <c r="H56" i="4"/>
  <c r="H18" i="4" s="1"/>
  <c r="I57" i="4"/>
  <c r="I38" i="4"/>
  <c r="I72" i="4"/>
  <c r="I88" i="4"/>
  <c r="F19" i="4"/>
  <c r="I19" i="4" s="1"/>
  <c r="I78" i="4"/>
  <c r="F20" i="4"/>
  <c r="I20" i="4" s="1"/>
  <c r="G56" i="4"/>
  <c r="J57" i="4"/>
  <c r="F122" i="4"/>
  <c r="I122" i="4" s="1"/>
  <c r="I129" i="4"/>
  <c r="I162" i="4"/>
  <c r="I172" i="4"/>
  <c r="I211" i="4"/>
  <c r="I101" i="4"/>
  <c r="I108" i="4"/>
  <c r="I112" i="4"/>
  <c r="I180" i="4"/>
  <c r="I203" i="4"/>
  <c r="J162" i="4"/>
  <c r="G176" i="4"/>
  <c r="D177" i="4"/>
  <c r="H177" i="4"/>
  <c r="H176" i="4" s="1"/>
  <c r="J196" i="4"/>
  <c r="J199" i="4"/>
  <c r="J203" i="4"/>
  <c r="J211" i="4"/>
  <c r="I72" i="3"/>
  <c r="F56" i="3"/>
  <c r="I20" i="3"/>
  <c r="J20" i="3"/>
  <c r="F122" i="3"/>
  <c r="I122" i="3" s="1"/>
  <c r="I172" i="3"/>
  <c r="I196" i="3"/>
  <c r="I211" i="3"/>
  <c r="I101" i="3"/>
  <c r="I112" i="3"/>
  <c r="I129" i="3"/>
  <c r="I180" i="3"/>
  <c r="I203" i="3"/>
  <c r="J162" i="3"/>
  <c r="G176" i="3"/>
  <c r="D177" i="3"/>
  <c r="H177" i="3"/>
  <c r="H176" i="3" s="1"/>
  <c r="J196" i="3"/>
  <c r="J199" i="3"/>
  <c r="J203" i="3"/>
  <c r="J211" i="3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23" i="2"/>
  <c r="F124" i="2"/>
  <c r="F125" i="2"/>
  <c r="F126" i="2"/>
  <c r="F127" i="2"/>
  <c r="F128" i="2"/>
  <c r="F113" i="2"/>
  <c r="F114" i="2"/>
  <c r="F115" i="2"/>
  <c r="F116" i="2"/>
  <c r="F117" i="2"/>
  <c r="F118" i="2"/>
  <c r="F119" i="2"/>
  <c r="F120" i="2"/>
  <c r="F121" i="2"/>
  <c r="F109" i="2"/>
  <c r="F110" i="2"/>
  <c r="F111" i="2"/>
  <c r="F102" i="2"/>
  <c r="F103" i="2"/>
  <c r="F104" i="2"/>
  <c r="F105" i="2"/>
  <c r="F106" i="2"/>
  <c r="F107" i="2"/>
  <c r="F89" i="2"/>
  <c r="F90" i="2"/>
  <c r="F91" i="2"/>
  <c r="F92" i="2"/>
  <c r="F93" i="2"/>
  <c r="F94" i="2"/>
  <c r="F95" i="2"/>
  <c r="F96" i="2"/>
  <c r="F97" i="2"/>
  <c r="F98" i="2"/>
  <c r="F99" i="2"/>
  <c r="F100" i="2"/>
  <c r="F79" i="2"/>
  <c r="F80" i="2"/>
  <c r="F81" i="2"/>
  <c r="F82" i="2"/>
  <c r="F83" i="2"/>
  <c r="F84" i="2"/>
  <c r="F85" i="2"/>
  <c r="F86" i="2"/>
  <c r="F87" i="2"/>
  <c r="F58" i="2"/>
  <c r="F59" i="2"/>
  <c r="F60" i="2"/>
  <c r="F61" i="2"/>
  <c r="F62" i="2"/>
  <c r="F63" i="2"/>
  <c r="F64" i="2"/>
  <c r="F65" i="2"/>
  <c r="F66" i="2"/>
  <c r="F67" i="2"/>
  <c r="F68" i="2"/>
  <c r="F69" i="2"/>
  <c r="F71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73" i="2"/>
  <c r="F74" i="2"/>
  <c r="F75" i="2"/>
  <c r="F76" i="2"/>
  <c r="F77" i="2"/>
  <c r="H180" i="2"/>
  <c r="G180" i="2"/>
  <c r="E180" i="2"/>
  <c r="E182" i="1" s="1"/>
  <c r="H129" i="2"/>
  <c r="G129" i="2"/>
  <c r="E129" i="2"/>
  <c r="E131" i="1" s="1"/>
  <c r="D131" i="1"/>
  <c r="H122" i="2"/>
  <c r="G122" i="2"/>
  <c r="E122" i="2"/>
  <c r="E124" i="1" s="1"/>
  <c r="D124" i="1"/>
  <c r="H112" i="2"/>
  <c r="G112" i="2"/>
  <c r="E112" i="2"/>
  <c r="E114" i="1" s="1"/>
  <c r="D114" i="1"/>
  <c r="H108" i="2"/>
  <c r="H110" i="1" s="1"/>
  <c r="G108" i="2"/>
  <c r="G110" i="1" s="1"/>
  <c r="E108" i="2"/>
  <c r="E110" i="1" s="1"/>
  <c r="H101" i="2"/>
  <c r="G101" i="2"/>
  <c r="E101" i="2"/>
  <c r="E103" i="1" s="1"/>
  <c r="D103" i="1"/>
  <c r="H88" i="2"/>
  <c r="G88" i="2"/>
  <c r="E88" i="2"/>
  <c r="E90" i="1" s="1"/>
  <c r="H78" i="2"/>
  <c r="G78" i="2"/>
  <c r="E78" i="2"/>
  <c r="E80" i="1" s="1"/>
  <c r="J74" i="1"/>
  <c r="E72" i="2"/>
  <c r="E74" i="1" s="1"/>
  <c r="F74" i="1" s="1"/>
  <c r="D59" i="1"/>
  <c r="E57" i="2"/>
  <c r="G57" i="2"/>
  <c r="H57" i="2"/>
  <c r="E38" i="2"/>
  <c r="D40" i="1"/>
  <c r="D22" i="1"/>
  <c r="E20" i="2"/>
  <c r="E22" i="1" s="1"/>
  <c r="H38" i="2"/>
  <c r="H166" i="5" l="1"/>
  <c r="J167" i="5"/>
  <c r="H169" i="1"/>
  <c r="J169" i="1" s="1"/>
  <c r="G56" i="2"/>
  <c r="G18" i="4"/>
  <c r="G17" i="4" s="1"/>
  <c r="D18" i="4"/>
  <c r="F90" i="1"/>
  <c r="I90" i="1" s="1"/>
  <c r="F110" i="1"/>
  <c r="F22" i="1"/>
  <c r="I22" i="1" s="1"/>
  <c r="D80" i="1"/>
  <c r="F80" i="1" s="1"/>
  <c r="I80" i="1" s="1"/>
  <c r="D58" i="1"/>
  <c r="I182" i="1"/>
  <c r="F124" i="1"/>
  <c r="I124" i="1" s="1"/>
  <c r="F114" i="1"/>
  <c r="I114" i="1" s="1"/>
  <c r="F103" i="1"/>
  <c r="I103" i="1" s="1"/>
  <c r="E59" i="1"/>
  <c r="F59" i="1" s="1"/>
  <c r="I59" i="1" s="1"/>
  <c r="E56" i="2"/>
  <c r="E58" i="1" s="1"/>
  <c r="F40" i="1"/>
  <c r="I40" i="1" s="1"/>
  <c r="J182" i="1"/>
  <c r="J80" i="1"/>
  <c r="J90" i="1"/>
  <c r="J103" i="1"/>
  <c r="J131" i="1"/>
  <c r="J40" i="1"/>
  <c r="J110" i="1"/>
  <c r="J114" i="1"/>
  <c r="J124" i="1"/>
  <c r="J22" i="1"/>
  <c r="I110" i="1"/>
  <c r="I74" i="1"/>
  <c r="J59" i="1"/>
  <c r="I19" i="3"/>
  <c r="D18" i="3"/>
  <c r="J19" i="4"/>
  <c r="J19" i="3"/>
  <c r="J176" i="4"/>
  <c r="J18" i="4"/>
  <c r="J177" i="4"/>
  <c r="D176" i="4"/>
  <c r="F176" i="4" s="1"/>
  <c r="I176" i="4" s="1"/>
  <c r="F177" i="4"/>
  <c r="I177" i="4" s="1"/>
  <c r="J56" i="4"/>
  <c r="I56" i="4"/>
  <c r="H17" i="4"/>
  <c r="F18" i="4"/>
  <c r="J176" i="3"/>
  <c r="J177" i="3"/>
  <c r="D176" i="3"/>
  <c r="F176" i="3" s="1"/>
  <c r="I176" i="3" s="1"/>
  <c r="F177" i="3"/>
  <c r="I177" i="3" s="1"/>
  <c r="J56" i="3"/>
  <c r="I56" i="3"/>
  <c r="H196" i="2"/>
  <c r="G196" i="2"/>
  <c r="G198" i="1" s="1"/>
  <c r="E196" i="2"/>
  <c r="E198" i="1" s="1"/>
  <c r="F180" i="2"/>
  <c r="J101" i="2"/>
  <c r="F78" i="2"/>
  <c r="J72" i="2"/>
  <c r="F38" i="2"/>
  <c r="F20" i="2"/>
  <c r="I20" i="2" s="1"/>
  <c r="D21" i="1"/>
  <c r="D198" i="1"/>
  <c r="F198" i="1" s="1"/>
  <c r="J215" i="2"/>
  <c r="F215" i="2"/>
  <c r="I215" i="2" s="1"/>
  <c r="J214" i="2"/>
  <c r="F214" i="2"/>
  <c r="I214" i="2" s="1"/>
  <c r="J213" i="2"/>
  <c r="F213" i="2"/>
  <c r="I213" i="2" s="1"/>
  <c r="J212" i="2"/>
  <c r="F212" i="2"/>
  <c r="I212" i="2" s="1"/>
  <c r="H211" i="2"/>
  <c r="H213" i="1" s="1"/>
  <c r="G211" i="2"/>
  <c r="G213" i="1" s="1"/>
  <c r="E211" i="2"/>
  <c r="E213" i="1" s="1"/>
  <c r="F213" i="1" s="1"/>
  <c r="J210" i="2"/>
  <c r="F210" i="2"/>
  <c r="I210" i="2" s="1"/>
  <c r="J209" i="2"/>
  <c r="F209" i="2"/>
  <c r="I209" i="2" s="1"/>
  <c r="J208" i="2"/>
  <c r="F208" i="2"/>
  <c r="I208" i="2" s="1"/>
  <c r="J207" i="2"/>
  <c r="F207" i="2"/>
  <c r="I207" i="2" s="1"/>
  <c r="J206" i="2"/>
  <c r="F206" i="2"/>
  <c r="I206" i="2" s="1"/>
  <c r="J205" i="2"/>
  <c r="F205" i="2"/>
  <c r="I205" i="2" s="1"/>
  <c r="J204" i="2"/>
  <c r="F204" i="2"/>
  <c r="I204" i="2" s="1"/>
  <c r="H203" i="2"/>
  <c r="H205" i="1" s="1"/>
  <c r="G203" i="2"/>
  <c r="G205" i="1" s="1"/>
  <c r="E203" i="2"/>
  <c r="E205" i="1" s="1"/>
  <c r="F205" i="1" s="1"/>
  <c r="J202" i="2"/>
  <c r="F202" i="2"/>
  <c r="I202" i="2" s="1"/>
  <c r="J201" i="2"/>
  <c r="F201" i="2"/>
  <c r="I201" i="2" s="1"/>
  <c r="J200" i="2"/>
  <c r="F200" i="2"/>
  <c r="I200" i="2" s="1"/>
  <c r="E199" i="2"/>
  <c r="E201" i="1" s="1"/>
  <c r="F201" i="1" s="1"/>
  <c r="J198" i="2"/>
  <c r="I198" i="2"/>
  <c r="J197" i="2"/>
  <c r="I197" i="2"/>
  <c r="F196" i="2"/>
  <c r="J195" i="2"/>
  <c r="F195" i="2"/>
  <c r="I195" i="2" s="1"/>
  <c r="J194" i="2"/>
  <c r="I194" i="2"/>
  <c r="J193" i="2"/>
  <c r="I193" i="2"/>
  <c r="J192" i="2"/>
  <c r="I192" i="2"/>
  <c r="J191" i="2"/>
  <c r="I191" i="2"/>
  <c r="J190" i="2"/>
  <c r="I190" i="2"/>
  <c r="J189" i="2"/>
  <c r="I189" i="2"/>
  <c r="J188" i="2"/>
  <c r="I188" i="2"/>
  <c r="J187" i="2"/>
  <c r="I187" i="2"/>
  <c r="J186" i="2"/>
  <c r="I186" i="2"/>
  <c r="J185" i="2"/>
  <c r="I185" i="2"/>
  <c r="J184" i="2"/>
  <c r="I184" i="2"/>
  <c r="J183" i="2"/>
  <c r="I183" i="2"/>
  <c r="J182" i="2"/>
  <c r="I182" i="2"/>
  <c r="J181" i="2"/>
  <c r="I181" i="2"/>
  <c r="J180" i="2"/>
  <c r="J179" i="2"/>
  <c r="F179" i="2"/>
  <c r="I179" i="2" s="1"/>
  <c r="J178" i="2"/>
  <c r="F178" i="2"/>
  <c r="I178" i="2" s="1"/>
  <c r="J175" i="2"/>
  <c r="F175" i="2"/>
  <c r="I175" i="2" s="1"/>
  <c r="J174" i="2"/>
  <c r="F174" i="2"/>
  <c r="I174" i="2" s="1"/>
  <c r="J173" i="2"/>
  <c r="F173" i="2"/>
  <c r="I173" i="2" s="1"/>
  <c r="E172" i="2"/>
  <c r="E174" i="1" s="1"/>
  <c r="F174" i="1" s="1"/>
  <c r="J171" i="2"/>
  <c r="I171" i="2"/>
  <c r="J170" i="2"/>
  <c r="F170" i="2"/>
  <c r="I170" i="2" s="1"/>
  <c r="J169" i="2"/>
  <c r="F169" i="2"/>
  <c r="I169" i="2" s="1"/>
  <c r="J168" i="2"/>
  <c r="F168" i="2"/>
  <c r="I168" i="2" s="1"/>
  <c r="J167" i="2"/>
  <c r="F167" i="2"/>
  <c r="I167" i="2" s="1"/>
  <c r="J166" i="2"/>
  <c r="F166" i="2"/>
  <c r="I166" i="2" s="1"/>
  <c r="J165" i="2"/>
  <c r="F165" i="2"/>
  <c r="I165" i="2" s="1"/>
  <c r="J164" i="2"/>
  <c r="F164" i="2"/>
  <c r="I164" i="2" s="1"/>
  <c r="J163" i="2"/>
  <c r="F163" i="2"/>
  <c r="I163" i="2" s="1"/>
  <c r="E162" i="2"/>
  <c r="E164" i="1" s="1"/>
  <c r="F164" i="1" s="1"/>
  <c r="J161" i="2"/>
  <c r="I161" i="2"/>
  <c r="J160" i="2"/>
  <c r="I160" i="2"/>
  <c r="J159" i="2"/>
  <c r="I159" i="2"/>
  <c r="J158" i="2"/>
  <c r="I158" i="2"/>
  <c r="J157" i="2"/>
  <c r="I157" i="2"/>
  <c r="J156" i="2"/>
  <c r="I156" i="2"/>
  <c r="J155" i="2"/>
  <c r="I155" i="2"/>
  <c r="J154" i="2"/>
  <c r="I154" i="2"/>
  <c r="J153" i="2"/>
  <c r="I153" i="2"/>
  <c r="J152" i="2"/>
  <c r="I152" i="2"/>
  <c r="J151" i="2"/>
  <c r="I151" i="2"/>
  <c r="J150" i="2"/>
  <c r="I150" i="2"/>
  <c r="J149" i="2"/>
  <c r="I149" i="2"/>
  <c r="J148" i="2"/>
  <c r="I148" i="2"/>
  <c r="J147" i="2"/>
  <c r="I147" i="2"/>
  <c r="J146" i="2"/>
  <c r="I146" i="2"/>
  <c r="J145" i="2"/>
  <c r="I145" i="2"/>
  <c r="J144" i="2"/>
  <c r="I144" i="2"/>
  <c r="J143" i="2"/>
  <c r="I143" i="2"/>
  <c r="J142" i="2"/>
  <c r="I142" i="2"/>
  <c r="J141" i="2"/>
  <c r="I141" i="2"/>
  <c r="J140" i="2"/>
  <c r="I140" i="2"/>
  <c r="J139" i="2"/>
  <c r="I139" i="2"/>
  <c r="J138" i="2"/>
  <c r="I138" i="2"/>
  <c r="J137" i="2"/>
  <c r="I137" i="2"/>
  <c r="J136" i="2"/>
  <c r="I136" i="2"/>
  <c r="J135" i="2"/>
  <c r="I135" i="2"/>
  <c r="J134" i="2"/>
  <c r="I134" i="2"/>
  <c r="J133" i="2"/>
  <c r="I133" i="2"/>
  <c r="J132" i="2"/>
  <c r="I132" i="2"/>
  <c r="J131" i="2"/>
  <c r="I131" i="2"/>
  <c r="J130" i="2"/>
  <c r="I130" i="2"/>
  <c r="J129" i="2"/>
  <c r="J128" i="2"/>
  <c r="I128" i="2"/>
  <c r="J127" i="2"/>
  <c r="I127" i="2"/>
  <c r="J126" i="2"/>
  <c r="I126" i="2"/>
  <c r="J125" i="2"/>
  <c r="I125" i="2"/>
  <c r="J124" i="2"/>
  <c r="I124" i="2"/>
  <c r="J123" i="2"/>
  <c r="I123" i="2"/>
  <c r="J122" i="2"/>
  <c r="F122" i="2"/>
  <c r="J121" i="2"/>
  <c r="I121" i="2"/>
  <c r="J120" i="2"/>
  <c r="I120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113" i="2"/>
  <c r="I113" i="2"/>
  <c r="J111" i="2"/>
  <c r="I111" i="2"/>
  <c r="J110" i="2"/>
  <c r="I110" i="2"/>
  <c r="J109" i="2"/>
  <c r="I109" i="2"/>
  <c r="J108" i="2"/>
  <c r="F108" i="2"/>
  <c r="I108" i="2" s="1"/>
  <c r="J107" i="2"/>
  <c r="I107" i="2"/>
  <c r="J106" i="2"/>
  <c r="I106" i="2"/>
  <c r="J105" i="2"/>
  <c r="I105" i="2"/>
  <c r="J104" i="2"/>
  <c r="I104" i="2"/>
  <c r="J103" i="2"/>
  <c r="I103" i="2"/>
  <c r="J102" i="2"/>
  <c r="I102" i="2"/>
  <c r="F101" i="2"/>
  <c r="I101" i="2" s="1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7" i="2"/>
  <c r="I77" i="2"/>
  <c r="J76" i="2"/>
  <c r="I76" i="2"/>
  <c r="J75" i="2"/>
  <c r="I75" i="2"/>
  <c r="J74" i="2"/>
  <c r="I74" i="2"/>
  <c r="J73" i="2"/>
  <c r="I73" i="2"/>
  <c r="F72" i="2"/>
  <c r="I72" i="2" s="1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F57" i="2"/>
  <c r="I57" i="2" s="1"/>
  <c r="I55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H165" i="5" l="1"/>
  <c r="H168" i="1"/>
  <c r="J168" i="1" s="1"/>
  <c r="J166" i="5"/>
  <c r="I18" i="4"/>
  <c r="F58" i="1"/>
  <c r="E216" i="3"/>
  <c r="I131" i="1"/>
  <c r="I164" i="1"/>
  <c r="F172" i="2"/>
  <c r="I172" i="2" s="1"/>
  <c r="J174" i="1"/>
  <c r="I174" i="1"/>
  <c r="I201" i="1"/>
  <c r="J201" i="1"/>
  <c r="F203" i="2"/>
  <c r="I203" i="2" s="1"/>
  <c r="I205" i="1"/>
  <c r="J205" i="1"/>
  <c r="F211" i="2"/>
  <c r="I211" i="2" s="1"/>
  <c r="I213" i="1"/>
  <c r="J213" i="1"/>
  <c r="E177" i="2"/>
  <c r="E179" i="1" s="1"/>
  <c r="J196" i="2"/>
  <c r="J198" i="1"/>
  <c r="J162" i="2"/>
  <c r="I198" i="1"/>
  <c r="J18" i="3"/>
  <c r="H216" i="3"/>
  <c r="I18" i="3"/>
  <c r="G216" i="3"/>
  <c r="F199" i="2"/>
  <c r="I199" i="2" s="1"/>
  <c r="F162" i="2"/>
  <c r="G216" i="4"/>
  <c r="J17" i="4"/>
  <c r="D17" i="4"/>
  <c r="D17" i="3"/>
  <c r="D20" i="1"/>
  <c r="I196" i="2"/>
  <c r="I180" i="2"/>
  <c r="I122" i="2"/>
  <c r="I54" i="2"/>
  <c r="J54" i="2"/>
  <c r="J55" i="2"/>
  <c r="J112" i="2"/>
  <c r="F112" i="2"/>
  <c r="I112" i="2" s="1"/>
  <c r="J88" i="2"/>
  <c r="F88" i="2"/>
  <c r="I88" i="2" s="1"/>
  <c r="J78" i="2"/>
  <c r="I78" i="2"/>
  <c r="H56" i="2"/>
  <c r="H18" i="2" s="1"/>
  <c r="E19" i="2"/>
  <c r="F21" i="1" s="1"/>
  <c r="J20" i="2"/>
  <c r="I162" i="2"/>
  <c r="J172" i="2"/>
  <c r="J199" i="2"/>
  <c r="J203" i="2"/>
  <c r="J211" i="2"/>
  <c r="H164" i="5" l="1"/>
  <c r="J165" i="5"/>
  <c r="H167" i="1"/>
  <c r="J167" i="1" s="1"/>
  <c r="H176" i="2"/>
  <c r="J177" i="2"/>
  <c r="E176" i="2"/>
  <c r="E178" i="1" s="1"/>
  <c r="G176" i="2"/>
  <c r="J58" i="1"/>
  <c r="J17" i="3"/>
  <c r="J216" i="4"/>
  <c r="D216" i="4"/>
  <c r="F216" i="4" s="1"/>
  <c r="I216" i="4" s="1"/>
  <c r="F17" i="4"/>
  <c r="I17" i="4" s="1"/>
  <c r="J216" i="3"/>
  <c r="D216" i="3"/>
  <c r="F216" i="3" s="1"/>
  <c r="I216" i="3" s="1"/>
  <c r="I17" i="3"/>
  <c r="I177" i="2"/>
  <c r="I53" i="2"/>
  <c r="J53" i="2"/>
  <c r="H163" i="5" l="1"/>
  <c r="H166" i="1"/>
  <c r="J166" i="1" s="1"/>
  <c r="J164" i="5"/>
  <c r="J176" i="2"/>
  <c r="J179" i="1"/>
  <c r="I179" i="1"/>
  <c r="F176" i="2"/>
  <c r="I176" i="2" s="1"/>
  <c r="I52" i="2"/>
  <c r="J52" i="2"/>
  <c r="F19" i="2"/>
  <c r="J163" i="5" l="1"/>
  <c r="H162" i="5"/>
  <c r="H165" i="1"/>
  <c r="J165" i="1" s="1"/>
  <c r="D19" i="1"/>
  <c r="J178" i="1"/>
  <c r="I178" i="1"/>
  <c r="H216" i="2"/>
  <c r="I51" i="2"/>
  <c r="J51" i="2"/>
  <c r="J162" i="5" l="1"/>
  <c r="H18" i="5"/>
  <c r="H164" i="1"/>
  <c r="J164" i="1" s="1"/>
  <c r="I50" i="2"/>
  <c r="J50" i="2"/>
  <c r="H17" i="5" l="1"/>
  <c r="J18" i="5"/>
  <c r="I49" i="2"/>
  <c r="J49" i="2"/>
  <c r="H216" i="5" l="1"/>
  <c r="J216" i="5" s="1"/>
  <c r="J17" i="5"/>
  <c r="I48" i="2"/>
  <c r="J48" i="2"/>
  <c r="I47" i="2" l="1"/>
  <c r="J47" i="2"/>
  <c r="I46" i="2" l="1"/>
  <c r="J46" i="2"/>
  <c r="I45" i="2" l="1"/>
  <c r="J45" i="2"/>
  <c r="I44" i="2" l="1"/>
  <c r="J44" i="2"/>
  <c r="I43" i="2" l="1"/>
  <c r="J43" i="2"/>
  <c r="I42" i="2" l="1"/>
  <c r="J42" i="2"/>
  <c r="I41" i="2" l="1"/>
  <c r="J41" i="2"/>
  <c r="I40" i="2" l="1"/>
  <c r="J40" i="2"/>
  <c r="I39" i="2" l="1"/>
  <c r="J39" i="2"/>
  <c r="I21" i="1" l="1"/>
  <c r="J21" i="1"/>
  <c r="J20" i="1" l="1"/>
  <c r="J19" i="1" l="1"/>
  <c r="J218" i="1" l="1"/>
  <c r="F129" i="2" l="1"/>
  <c r="I129" i="2" s="1"/>
  <c r="F56" i="2" l="1"/>
  <c r="I58" i="1"/>
  <c r="E18" i="2"/>
  <c r="F20" i="1" l="1"/>
  <c r="I20" i="1" s="1"/>
  <c r="E17" i="2"/>
  <c r="F18" i="2"/>
  <c r="F19" i="1" l="1"/>
  <c r="I19" i="1" s="1"/>
  <c r="E216" i="2"/>
  <c r="F17" i="2"/>
  <c r="F216" i="2" l="1"/>
  <c r="E218" i="1"/>
  <c r="I218" i="1" s="1"/>
  <c r="J38" i="5"/>
  <c r="J49" i="5"/>
  <c r="I56" i="2"/>
  <c r="J56" i="2"/>
  <c r="I38" i="2"/>
  <c r="J38" i="2"/>
  <c r="G19" i="2"/>
  <c r="J19" i="2" s="1"/>
  <c r="I19" i="2" l="1"/>
  <c r="G18" i="2"/>
  <c r="J18" i="2" l="1"/>
  <c r="I18" i="2"/>
  <c r="G17" i="2"/>
  <c r="J17" i="2" l="1"/>
  <c r="I17" i="2"/>
  <c r="G216" i="2"/>
  <c r="I216" i="2" l="1"/>
  <c r="J216" i="2"/>
</calcChain>
</file>

<file path=xl/sharedStrings.xml><?xml version="1.0" encoding="utf-8"?>
<sst xmlns="http://schemas.openxmlformats.org/spreadsheetml/2006/main" count="1158" uniqueCount="251">
  <si>
    <t xml:space="preserve">Sjedište: </t>
  </si>
  <si>
    <t>SARAJEVO ,Kraljice Jelene broj 88</t>
  </si>
  <si>
    <t>Fond:</t>
  </si>
  <si>
    <t>_____________</t>
  </si>
  <si>
    <t>ID:</t>
  </si>
  <si>
    <t>Projektni kod:</t>
  </si>
  <si>
    <t>Šifra djelat.:</t>
  </si>
  <si>
    <t>Pojedinačni obrazac:</t>
  </si>
  <si>
    <t>84.23</t>
  </si>
  <si>
    <t>Zbirni obrazac:</t>
  </si>
  <si>
    <t>x</t>
  </si>
  <si>
    <t>Konsolidovani obrazac:</t>
  </si>
  <si>
    <t>Pregled rashoda i izdataka po ekonomskim kategorijama</t>
  </si>
  <si>
    <t>KM</t>
  </si>
  <si>
    <t>Redni                                                                                                                                                                                                                broj</t>
  </si>
  <si>
    <t>Opis</t>
  </si>
  <si>
    <t>Ekon. kod</t>
  </si>
  <si>
    <t>Budžet</t>
  </si>
  <si>
    <t>Izmjene i dopune (rebalans, prestruktur., preraspodjela, rezerva, namjenska sredstva i dr.)</t>
  </si>
  <si>
    <t>Korigovani budžet</t>
  </si>
  <si>
    <t>Ostvareni kumulativni iznos ukupnih rashoda i izdataka</t>
  </si>
  <si>
    <t>Ostvareni kumulativni iznos istog perioda prethodne godine</t>
  </si>
  <si>
    <t>Procenat 7/6             x 100</t>
  </si>
  <si>
    <t>Procenat  7/8               x 100</t>
  </si>
  <si>
    <t>6 (4+5)</t>
  </si>
  <si>
    <t>Ukupni rashodi i izdaci (2+30+42+50)</t>
  </si>
  <si>
    <t>Ukupni tekući rashodi (3+6+16+26)</t>
  </si>
  <si>
    <t>Plaće i naknade troškova zaposlenih (4+5)</t>
  </si>
  <si>
    <t>Bruto plaće i naknade plaća</t>
  </si>
  <si>
    <t xml:space="preserve">Naknade troškova zaposlenih </t>
  </si>
  <si>
    <t>Izdaci za materijal, sitan inventar i usluge                 (7+…………...+15)</t>
  </si>
  <si>
    <t>Putni troškovi</t>
  </si>
  <si>
    <t>Izdaci telefonskih i poštanskih usluga</t>
  </si>
  <si>
    <t>Izdaci za energiju i komunalne usluge</t>
  </si>
  <si>
    <t>Nabavka materijala i sitnog inventara</t>
  </si>
  <si>
    <t>Izdaci za usluge prevoza i goriva</t>
  </si>
  <si>
    <t>Unamljivanje imovine i opreme</t>
  </si>
  <si>
    <t>Izdaci za tekuće održavanje</t>
  </si>
  <si>
    <t>Izdaci osiguranja, bankarskih usluga i usluga platnog prometa</t>
  </si>
  <si>
    <t>Ugovorene i druge posebne usluge</t>
  </si>
  <si>
    <t>Tekući transferi, grantovi i drugi tekući rashodi (17+……………+25)</t>
  </si>
  <si>
    <t>Tekući transferi drugim nivoima vlasti</t>
  </si>
  <si>
    <t>Tekući grantovi pojedincima</t>
  </si>
  <si>
    <t>Tekući grantovi neprofitnim organizacijama</t>
  </si>
  <si>
    <t>Subvencije javnim preduzećima</t>
  </si>
  <si>
    <t>Subvencije privatnim preduzećima i poduzetnicima</t>
  </si>
  <si>
    <t>Subvencije finansijskim institucijama</t>
  </si>
  <si>
    <t xml:space="preserve">Tekući transferi u  inostranstvo </t>
  </si>
  <si>
    <t>Drugi tekući rashodi</t>
  </si>
  <si>
    <t>Kontribucije -članarine</t>
  </si>
  <si>
    <t>Izdaci za kamate   (27+…...+29)</t>
  </si>
  <si>
    <t>Kamate na pozajmnice primljene kroz Državu</t>
  </si>
  <si>
    <t>Izdaci za inostrane kamate</t>
  </si>
  <si>
    <t>Kamate na domaće pozajmljivanje</t>
  </si>
  <si>
    <t>Ukupni kapitalni izdaci (31+38)</t>
  </si>
  <si>
    <t>Izdaci za nabavku stalnih sredstava (32+….+37)</t>
  </si>
  <si>
    <t>Nabavka zemljišta, šuma i višegodišnjih zasada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</si>
  <si>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</si>
  <si>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</si>
  <si>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</si>
  <si>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</si>
  <si>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</si>
  <si>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Kapitalni transferi i grantovi (39+…..+41)</t>
  </si>
  <si>
    <t>Kapitalni transferi drugim nivoima vlasti</t>
  </si>
  <si>
    <t>Kapitalni grantovi pojedincima i neprofitnim organizacijama</t>
  </si>
  <si>
    <t>Kapitalni transferi u inostranstvo</t>
  </si>
  <si>
    <t>Izdaci za finansijsku imovinu  (43+…..+49)</t>
  </si>
  <si>
    <t>Pozajmljivanje drugim nivoima vlasti</t>
  </si>
  <si>
    <t>Pozajmljivanje pojedincima i neprofitnim organizacijama</t>
  </si>
  <si>
    <t>Pozajmljivanje javnim preduzećima</t>
  </si>
  <si>
    <t>Izdaci za kupovinu dionica javnih preduzeća</t>
  </si>
  <si>
    <t>Izdaci za kupovinu dionica privatnih preduzeća  i učešće u  zajedničkim ulaganjima</t>
  </si>
  <si>
    <t>Ostala domaća pozajmljivanja</t>
  </si>
  <si>
    <t>Pozajmljivanja u inostranstvo</t>
  </si>
  <si>
    <t>Izdaci za otplate dugova (51+…+53)</t>
  </si>
  <si>
    <t>Otplate dugova primljenih kroz državu</t>
  </si>
  <si>
    <t>Vanjske otplate</t>
  </si>
  <si>
    <t>Otplate domaćeg pozajmljivanja</t>
  </si>
  <si>
    <t>Tekuća rezerva</t>
  </si>
  <si>
    <t>UKUPNO (1+54)</t>
  </si>
  <si>
    <t>Rukovodilac</t>
  </si>
  <si>
    <t>__________________</t>
  </si>
  <si>
    <t>BOSNA I HERCEGOVINA</t>
  </si>
  <si>
    <t>Obrazac 2.</t>
  </si>
  <si>
    <t>Institucija:</t>
  </si>
  <si>
    <t>SUD BOSNE I HERCEGOVINE</t>
  </si>
  <si>
    <t>Organizacioni kod:                    01040001</t>
  </si>
  <si>
    <t>Neto plate</t>
  </si>
  <si>
    <t>Naknada plate za produženi rad</t>
  </si>
  <si>
    <t>Nakanada plate za bolov preko 30 ili 42</t>
  </si>
  <si>
    <t>Naknada  plate za vrijeme bolovanja</t>
  </si>
  <si>
    <t>Naknada plate za vrijeme godišnjeg odmora</t>
  </si>
  <si>
    <t>Naknada plate za vrijeme plaćenog odsustva</t>
  </si>
  <si>
    <t>Naknada plate za državne i vjerske praznike</t>
  </si>
  <si>
    <t>Naknada plate za noćni rad I dežurstvo</t>
  </si>
  <si>
    <t>Ostale naknade plata/rad vikendom</t>
  </si>
  <si>
    <t>Porez na platu</t>
  </si>
  <si>
    <t>Doprinos za PIO</t>
  </si>
  <si>
    <t>Doprinos za zdravstvo</t>
  </si>
  <si>
    <t>Doprinos za nezaposlene</t>
  </si>
  <si>
    <t>Doprinos za dječiju zaštitu</t>
  </si>
  <si>
    <t>doprinosi ostalo</t>
  </si>
  <si>
    <t>Poseban porez naknada za zašt. od prirodnih i dr. nepogoda</t>
  </si>
  <si>
    <t>neto stimulacija</t>
  </si>
  <si>
    <t>Naknade za prevoz sa posla i na posao</t>
  </si>
  <si>
    <t>Naknade troškova smještaja dužnosnika</t>
  </si>
  <si>
    <t>Naknade za odvojeni život</t>
  </si>
  <si>
    <t>Naknade za rad u komisijama</t>
  </si>
  <si>
    <t>Naknade za topli obrok</t>
  </si>
  <si>
    <t>Regres za godišnji odmor</t>
  </si>
  <si>
    <t>Otrpremnine zbog odlaska u penziju</t>
  </si>
  <si>
    <t>Jubilarne naknade za stabilnost u radu i darovi djeci</t>
  </si>
  <si>
    <t xml:space="preserve">Pomoć u slučaju smrti </t>
  </si>
  <si>
    <t>Porez na naknade</t>
  </si>
  <si>
    <t>Doprinos PIO za naknade</t>
  </si>
  <si>
    <t>Doprinos na zdravstvo - naknade</t>
  </si>
  <si>
    <t>Doprinos za nezaposlene - nakanade</t>
  </si>
  <si>
    <t>Doprinos za dječiju zaštitu - naknade</t>
  </si>
  <si>
    <t>Doprinosi-ostalo</t>
  </si>
  <si>
    <t>Poseban porez naknada za zaštitu od prirodnih i dr.</t>
  </si>
  <si>
    <t>Troškovi  prevoza u zemlji javnim sredstvima</t>
  </si>
  <si>
    <t>Troškovi prevoza u zemlji službenim sredstvima</t>
  </si>
  <si>
    <t>Putovanje, lična vozila u zemlji</t>
  </si>
  <si>
    <t>Troškovi smještaja za službena putovanja u zemlji</t>
  </si>
  <si>
    <t>Troškovi dnevnica u zemlji</t>
  </si>
  <si>
    <t>Putarina</t>
  </si>
  <si>
    <t>Ostali putni troškovi u zemlji</t>
  </si>
  <si>
    <t>Troškovi prevoza u inostranstvu javnim sredstvima</t>
  </si>
  <si>
    <t>Troškovi prevoza  u inostranstvu službenim sredstvima</t>
  </si>
  <si>
    <t>Putovanje, lična vozila u inostranstvu</t>
  </si>
  <si>
    <t>Troškovi smještaja za službena putovanja u inostranstvu</t>
  </si>
  <si>
    <t>Troškovi dnevnica u inostranstvu</t>
  </si>
  <si>
    <t>Putarina u inostranstvu</t>
  </si>
  <si>
    <t>Ostali putni troškovi u inostranstvu</t>
  </si>
  <si>
    <t>Izdaci za fiksne telefone</t>
  </si>
  <si>
    <t>Izdaci za mobilne telefone GSM</t>
  </si>
  <si>
    <t>Izdaci za internet</t>
  </si>
  <si>
    <t>Izdaci za poštanske usluge</t>
  </si>
  <si>
    <t>Izdaci za električnu energiju</t>
  </si>
  <si>
    <t>Izdaci za centralno grijanje</t>
  </si>
  <si>
    <t>Gas</t>
  </si>
  <si>
    <t>Izdaci za vodu i kanalizaciju</t>
  </si>
  <si>
    <t>Izdaci za održavanje zelenih površina i okoliša</t>
  </si>
  <si>
    <t>Izdaci usluge odvoz smeća</t>
  </si>
  <si>
    <t>Izdaci za usluge održavanje čistoće</t>
  </si>
  <si>
    <t>Doprinos za korištenje gradskog zemljišta</t>
  </si>
  <si>
    <t>Ostale komunalne usluge</t>
  </si>
  <si>
    <t>Izdaci za obrasce i papir</t>
  </si>
  <si>
    <t>Izdaci za kompjuterski materijal</t>
  </si>
  <si>
    <t>materijal za prvu pomoć</t>
  </si>
  <si>
    <t>Materijal za dekoraciju službenih prostorija</t>
  </si>
  <si>
    <t>Stručne knjige i literatura</t>
  </si>
  <si>
    <t>Kancelarijski materijal</t>
  </si>
  <si>
    <t>Auto gume</t>
  </si>
  <si>
    <t>Izdaci za ostali administrativni materijal</t>
  </si>
  <si>
    <t>Izdaci za odjeću, uniforme i platno</t>
  </si>
  <si>
    <t>Materijal za čišćenje</t>
  </si>
  <si>
    <t>Izdaci za pasoške knjižice</t>
  </si>
  <si>
    <t>Troškovi sitnog inventara</t>
  </si>
  <si>
    <t>benzin</t>
  </si>
  <si>
    <t>dizel</t>
  </si>
  <si>
    <t>Motorno ulje</t>
  </si>
  <si>
    <t>Usluge premještanja I selidbe</t>
  </si>
  <si>
    <t>Registracija motornih vozila</t>
  </si>
  <si>
    <t>Prevozne usluge</t>
  </si>
  <si>
    <t>Unajmljivanje prostora</t>
  </si>
  <si>
    <t>Unajmljivanje parking prostora</t>
  </si>
  <si>
    <t>Unajmljivanje opreme</t>
  </si>
  <si>
    <t>Materijal za opravku i održavanje zgrada</t>
  </si>
  <si>
    <t>Materijal za opravku i održavanje opreme</t>
  </si>
  <si>
    <t>Materijal za opravku i održavanje vozila</t>
  </si>
  <si>
    <t>Usluge opravki i održavanje zgrada</t>
  </si>
  <si>
    <t>Usluge opravki i održavanje opreme</t>
  </si>
  <si>
    <t>Usluge opravki i održavanje vozila</t>
  </si>
  <si>
    <t>Usluge pranja i parkinga vozila</t>
  </si>
  <si>
    <t>Usluge održavanja softvera</t>
  </si>
  <si>
    <t xml:space="preserve">Ostale usluge tekućeg održavanja </t>
  </si>
  <si>
    <t>Osiguranje imovine</t>
  </si>
  <si>
    <t>Osiguranje vozila</t>
  </si>
  <si>
    <t>Osiguranje zaposlenih - kolektivno životno osiguranje</t>
  </si>
  <si>
    <t>Osiguranje zaposlenih pri odlasku na službeni put</t>
  </si>
  <si>
    <t>Izdaci bankarskih usluga</t>
  </si>
  <si>
    <t>Zatezne kamate</t>
  </si>
  <si>
    <t>Usluge medija</t>
  </si>
  <si>
    <t xml:space="preserve">Usluge štampanja </t>
  </si>
  <si>
    <t>Usluge javnog informisanja I odnosa s javnošću</t>
  </si>
  <si>
    <t>Usluge reprezentacije</t>
  </si>
  <si>
    <t>Usluge objavljivanja tendera i oglasa</t>
  </si>
  <si>
    <t>usluge izrade službenih legitimacija</t>
  </si>
  <si>
    <t>Ostali izdaci za informisanje</t>
  </si>
  <si>
    <t>Usluge za održavanje konvencija I seminara</t>
  </si>
  <si>
    <t xml:space="preserve">Usluge stručnog usavršavanja </t>
  </si>
  <si>
    <t>Izdaci za specijalizaciju i školovanje</t>
  </si>
  <si>
    <t>Izdaci za stručne ispite</t>
  </si>
  <si>
    <t>Pravne usluge</t>
  </si>
  <si>
    <t>Kompjuterske usluge</t>
  </si>
  <si>
    <t>usluge prevođenja</t>
  </si>
  <si>
    <t xml:space="preserve">troškovi vještačenja </t>
  </si>
  <si>
    <t>troškovi advokata u predmetima</t>
  </si>
  <si>
    <t>Ostale stručne usluge</t>
  </si>
  <si>
    <t>usluge primarne zdravstvene zaštite</t>
  </si>
  <si>
    <t>Ostale medicinske i laboratorijske usluge</t>
  </si>
  <si>
    <t>troškovi svjedoka (dn.prevoz,smještaj9</t>
  </si>
  <si>
    <t>usluge po nalogu suda</t>
  </si>
  <si>
    <t>troškovi po osnovu oslobađajućih presuda</t>
  </si>
  <si>
    <t>Izdaci za usluge po osnovu ugovora o djelu</t>
  </si>
  <si>
    <t>Ugovori za privremene I povremene poslove</t>
  </si>
  <si>
    <t xml:space="preserve">izdaci za volonterski rad </t>
  </si>
  <si>
    <t>doprinosi po osnovu ugovora o djelu</t>
  </si>
  <si>
    <t>izdaci za poreze na dohodak po osnovu ugo.o volont</t>
  </si>
  <si>
    <t>doprinosi po osnovu ugovora o volonterskom radu</t>
  </si>
  <si>
    <t>Ostale nespomenute usluge i dadžbine</t>
  </si>
  <si>
    <t>Namještaj</t>
  </si>
  <si>
    <t>Kompjuterska oprema</t>
  </si>
  <si>
    <t>Oprema za prenos podataka I glasa</t>
  </si>
  <si>
    <t>Softveri</t>
  </si>
  <si>
    <t>Ostale uredske mašine</t>
  </si>
  <si>
    <t>Motorna vozila</t>
  </si>
  <si>
    <t>Ostala prevozna oprema</t>
  </si>
  <si>
    <t>Djela likovne umjetnosti</t>
  </si>
  <si>
    <t>Elektronska oprema</t>
  </si>
  <si>
    <t>Inventar</t>
  </si>
  <si>
    <t>Mašine ,uređaji i alati,instalacije</t>
  </si>
  <si>
    <t>Ugrađena oprema</t>
  </si>
  <si>
    <t>Ostala oprema</t>
  </si>
  <si>
    <t>sredstva u obliku prava licence</t>
  </si>
  <si>
    <t>Organizacioni kod:           01040001</t>
  </si>
  <si>
    <t>SUD BIH</t>
  </si>
  <si>
    <t>Organizacioni kod:        01040001</t>
  </si>
  <si>
    <t>Izdaci za brzu poštu</t>
  </si>
  <si>
    <t>troškovi spora</t>
  </si>
  <si>
    <t>rroškovi spora</t>
  </si>
  <si>
    <t>doprinosi po osnovu ugovora</t>
  </si>
  <si>
    <t xml:space="preserve">troškovi spora </t>
  </si>
  <si>
    <t>Troškovi spora</t>
  </si>
  <si>
    <t>Fond:      01040001</t>
  </si>
  <si>
    <t xml:space="preserve">                                                                                                              </t>
  </si>
  <si>
    <t xml:space="preserve">Projektni kod:                      </t>
  </si>
  <si>
    <t xml:space="preserve"> </t>
  </si>
  <si>
    <t xml:space="preserve">   </t>
  </si>
  <si>
    <t>Pomoć u u slučaju teže invalidnosti</t>
  </si>
  <si>
    <t>10+30</t>
  </si>
  <si>
    <t>Troskovi smjestaja za sluzb u zemlji</t>
  </si>
  <si>
    <t>pomoć u slučaju teže inv.</t>
  </si>
  <si>
    <t>Projektni kod:                              0104070</t>
  </si>
  <si>
    <t>IPA-2017</t>
  </si>
  <si>
    <t>Projektni kod:                         0104080</t>
  </si>
  <si>
    <t xml:space="preserve">                 Period izvještavanja: od  01.01. do 31.12.2021.god.</t>
  </si>
  <si>
    <t xml:space="preserve">                 Period izvještavanja: 01.01.-31.12.2021.god</t>
  </si>
  <si>
    <t xml:space="preserve">                 Period izvještavanja: od 01.01.do 31.12.2021.god</t>
  </si>
  <si>
    <t xml:space="preserve">                 Period izvještavanja: 01.01.-31.12.2021.godine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</si>
</sst>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Verdana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"/>
      <family val="2"/>
    </font>
    <font>
      <sz val="9"/>
      <name val="Arial CE"/>
      <charset val="238"/>
    </font>
    <font>
      <sz val="9"/>
      <name val="Arial CE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 CE"/>
      <family val="2"/>
      <charset val="238"/>
    </font>
    <font>
      <b/>
      <sz val="11"/>
      <color indexed="8"/>
      <name val="Arial"/>
      <family val="2"/>
      <charset val="238"/>
    </font>
    <font>
      <sz val="9"/>
      <color indexed="53"/>
      <name val="Arial"/>
      <family val="2"/>
      <charset val="238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5" fillId="0" borderId="0" applyNumberFormat="0" applyFill="0" applyBorder="0" applyProtection="0">
      <alignment vertical="top" wrapText="1"/>
    </xf>
    <xf numFmtId="0" fontId="1" fillId="0" borderId="0">
      <alignment horizontal="centerContinuous" vertical="justify"/>
    </xf>
    <xf numFmtId="0" fontId="1" fillId="0" borderId="0"/>
  </cellStyleXfs>
  <cellXfs count="193">
    <xf numFmtId="0" fontId="0" fillId="0" borderId="0" xfId="0"/>
    <xf numFmtId="0" fontId="2" fillId="0" borderId="0" xfId="1" applyFont="1" applyBorder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protection locked="0"/>
    </xf>
    <xf numFmtId="0" fontId="1" fillId="0" borderId="0" xfId="1" applyFont="1" applyAlignment="1" applyProtection="1">
      <alignment horizontal="centerContinuous"/>
      <protection locked="0"/>
    </xf>
    <xf numFmtId="0" fontId="1" fillId="0" borderId="0" xfId="1" applyFont="1" applyBorder="1" applyAlignment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 applyBorder="1" applyProtection="1">
      <protection locked="0"/>
    </xf>
    <xf numFmtId="0" fontId="6" fillId="0" borderId="0" xfId="1" applyFont="1" applyBorder="1" applyAlignment="1" applyProtection="1">
      <alignment horizontal="center" vertical="top"/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1" fillId="0" borderId="0" xfId="1" applyFont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protection locked="0"/>
    </xf>
    <xf numFmtId="0" fontId="6" fillId="0" borderId="0" xfId="1" applyFont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Continuous"/>
      <protection locked="0"/>
    </xf>
    <xf numFmtId="0" fontId="5" fillId="0" borderId="0" xfId="1" applyFont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protection locked="0"/>
    </xf>
    <xf numFmtId="0" fontId="1" fillId="0" borderId="0" xfId="1" applyFont="1" applyBorder="1" applyAlignment="1" applyProtection="1">
      <alignment vertical="top"/>
      <protection locked="0"/>
    </xf>
    <xf numFmtId="0" fontId="10" fillId="0" borderId="0" xfId="1" applyFont="1" applyProtection="1">
      <protection locked="0"/>
    </xf>
    <xf numFmtId="0" fontId="11" fillId="0" borderId="0" xfId="1" applyFont="1" applyProtection="1">
      <protection locked="0"/>
    </xf>
    <xf numFmtId="0" fontId="12" fillId="0" borderId="0" xfId="1" applyFont="1" applyBorder="1" applyProtection="1">
      <protection locked="0"/>
    </xf>
    <xf numFmtId="0" fontId="6" fillId="0" borderId="0" xfId="1" applyFont="1" applyBorder="1" applyAlignment="1" applyProtection="1">
      <alignment horizontal="left"/>
      <protection locked="0"/>
    </xf>
    <xf numFmtId="0" fontId="13" fillId="0" borderId="0" xfId="1" applyFont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left" vertical="top"/>
      <protection locked="0"/>
    </xf>
    <xf numFmtId="0" fontId="6" fillId="0" borderId="0" xfId="1" applyFont="1" applyBorder="1" applyAlignment="1" applyProtection="1">
      <alignment horizontal="left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alignment horizontal="right" wrapText="1"/>
      <protection locked="0"/>
    </xf>
    <xf numFmtId="0" fontId="1" fillId="0" borderId="0" xfId="1" applyFont="1" applyProtection="1">
      <protection locked="0"/>
    </xf>
    <xf numFmtId="0" fontId="3" fillId="0" borderId="0" xfId="2" applyFont="1" applyBorder="1" applyAlignment="1" applyProtection="1">
      <alignment horizontal="right"/>
      <protection locked="0"/>
    </xf>
    <xf numFmtId="0" fontId="16" fillId="0" borderId="1" xfId="1" applyFont="1" applyBorder="1" applyAlignment="1">
      <alignment horizontal="centerContinuous" vertical="center" wrapText="1"/>
    </xf>
    <xf numFmtId="0" fontId="17" fillId="0" borderId="1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Continuous" vertical="center" wrapText="1"/>
    </xf>
    <xf numFmtId="0" fontId="17" fillId="0" borderId="1" xfId="1" applyFont="1" applyBorder="1" applyAlignment="1">
      <alignment horizontal="center"/>
    </xf>
    <xf numFmtId="0" fontId="18" fillId="0" borderId="2" xfId="1" applyFont="1" applyBorder="1" applyAlignment="1">
      <alignment horizontal="center" vertical="justify"/>
    </xf>
    <xf numFmtId="0" fontId="19" fillId="0" borderId="1" xfId="1" applyFont="1" applyBorder="1" applyAlignment="1">
      <alignment horizontal="center"/>
    </xf>
    <xf numFmtId="0" fontId="20" fillId="0" borderId="1" xfId="1" applyFont="1" applyBorder="1" applyAlignment="1">
      <alignment horizontal="center" vertical="center" wrapText="1"/>
    </xf>
    <xf numFmtId="0" fontId="17" fillId="2" borderId="1" xfId="1" applyFont="1" applyFill="1" applyBorder="1" applyAlignment="1">
      <alignment wrapText="1"/>
    </xf>
    <xf numFmtId="0" fontId="17" fillId="2" borderId="1" xfId="1" applyFont="1" applyFill="1" applyBorder="1" applyAlignment="1">
      <alignment horizontal="center" vertical="center"/>
    </xf>
    <xf numFmtId="3" fontId="17" fillId="2" borderId="1" xfId="1" applyNumberFormat="1" applyFont="1" applyFill="1" applyBorder="1" applyAlignment="1">
      <alignment horizontal="right"/>
    </xf>
    <xf numFmtId="164" fontId="6" fillId="2" borderId="3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20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wrapText="1"/>
    </xf>
    <xf numFmtId="0" fontId="17" fillId="0" borderId="1" xfId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21" fillId="0" borderId="1" xfId="1" applyFont="1" applyBorder="1" applyAlignment="1">
      <alignment wrapText="1"/>
    </xf>
    <xf numFmtId="0" fontId="2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justify" wrapText="1"/>
    </xf>
    <xf numFmtId="0" fontId="12" fillId="0" borderId="1" xfId="1" applyFont="1" applyBorder="1" applyAlignment="1">
      <alignment horizontal="left" wrapText="1"/>
    </xf>
    <xf numFmtId="0" fontId="12" fillId="0" borderId="1" xfId="1" applyFont="1" applyFill="1" applyBorder="1" applyAlignment="1">
      <alignment horizontal="justify" wrapText="1"/>
    </xf>
    <xf numFmtId="0" fontId="21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wrapText="1"/>
    </xf>
    <xf numFmtId="0" fontId="17" fillId="0" borderId="1" xfId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left" wrapText="1"/>
    </xf>
    <xf numFmtId="0" fontId="21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justify" wrapText="1"/>
    </xf>
    <xf numFmtId="0" fontId="23" fillId="2" borderId="1" xfId="1" applyFont="1" applyFill="1" applyBorder="1" applyAlignment="1">
      <alignment horizontal="justify" wrapText="1"/>
    </xf>
    <xf numFmtId="0" fontId="21" fillId="0" borderId="1" xfId="1" applyFont="1" applyFill="1" applyBorder="1" applyAlignment="1">
      <alignment vertical="center" wrapText="1"/>
    </xf>
    <xf numFmtId="0" fontId="22" fillId="0" borderId="1" xfId="1" applyFont="1" applyFill="1" applyBorder="1" applyAlignment="1">
      <alignment horizontal="justify" wrapText="1"/>
    </xf>
    <xf numFmtId="0" fontId="21" fillId="0" borderId="1" xfId="1" applyFont="1" applyBorder="1" applyAlignment="1">
      <alignment vertical="center" wrapText="1"/>
    </xf>
    <xf numFmtId="0" fontId="18" fillId="2" borderId="1" xfId="1" applyFont="1" applyFill="1" applyBorder="1"/>
    <xf numFmtId="0" fontId="17" fillId="2" borderId="1" xfId="1" applyFont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" fillId="0" borderId="0" xfId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1" fillId="0" borderId="0" xfId="1" applyBorder="1" applyProtection="1">
      <protection locked="0"/>
    </xf>
    <xf numFmtId="0" fontId="7" fillId="0" borderId="0" xfId="2" applyNumberFormat="1" applyFont="1" applyBorder="1" applyAlignment="1" applyProtection="1">
      <alignment horizontal="center"/>
      <protection locked="0"/>
    </xf>
    <xf numFmtId="0" fontId="7" fillId="0" borderId="0" xfId="2" applyNumberFormat="1" applyFont="1" applyBorder="1" applyAlignment="1" applyProtection="1">
      <protection locked="0"/>
    </xf>
    <xf numFmtId="0" fontId="25" fillId="0" borderId="0" xfId="0" applyNumberFormat="1" applyFont="1" applyBorder="1" applyAlignment="1" applyProtection="1">
      <alignment horizontal="left"/>
      <protection locked="0"/>
    </xf>
    <xf numFmtId="0" fontId="2" fillId="0" borderId="0" xfId="1" applyFont="1" applyAlignment="1" applyProtection="1">
      <alignment wrapText="1"/>
      <protection locked="0"/>
    </xf>
    <xf numFmtId="0" fontId="1" fillId="0" borderId="0" xfId="1" applyFont="1" applyAlignment="1" applyProtection="1">
      <protection locked="0"/>
    </xf>
    <xf numFmtId="0" fontId="2" fillId="0" borderId="1" xfId="3" applyFont="1" applyBorder="1" applyAlignme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26" fillId="0" borderId="0" xfId="1" applyFont="1" applyProtection="1">
      <protection locked="0"/>
    </xf>
    <xf numFmtId="3" fontId="17" fillId="2" borderId="2" xfId="1" applyNumberFormat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horizontal="right"/>
    </xf>
    <xf numFmtId="3" fontId="18" fillId="0" borderId="1" xfId="1" applyNumberFormat="1" applyFont="1" applyBorder="1" applyAlignment="1">
      <alignment horizontal="right"/>
    </xf>
    <xf numFmtId="3" fontId="18" fillId="0" borderId="4" xfId="1" applyNumberFormat="1" applyFont="1" applyBorder="1" applyAlignment="1">
      <alignment horizontal="right"/>
    </xf>
    <xf numFmtId="3" fontId="18" fillId="0" borderId="3" xfId="1" applyNumberFormat="1" applyFont="1" applyBorder="1" applyAlignment="1">
      <alignment horizontal="right"/>
    </xf>
    <xf numFmtId="3" fontId="18" fillId="0" borderId="1" xfId="1" applyNumberFormat="1" applyFont="1" applyBorder="1" applyAlignment="1" applyProtection="1">
      <alignment horizontal="right" vertical="justify"/>
      <protection locked="0"/>
    </xf>
    <xf numFmtId="3" fontId="21" fillId="0" borderId="4" xfId="1" applyNumberFormat="1" applyFont="1" applyBorder="1" applyAlignment="1" applyProtection="1">
      <alignment horizontal="right"/>
      <protection locked="0"/>
    </xf>
    <xf numFmtId="3" fontId="1" fillId="0" borderId="3" xfId="1" applyNumberFormat="1" applyBorder="1" applyAlignment="1" applyProtection="1">
      <alignment horizontal="right"/>
      <protection locked="0"/>
    </xf>
    <xf numFmtId="3" fontId="6" fillId="0" borderId="3" xfId="1" applyNumberFormat="1" applyFont="1" applyBorder="1" applyAlignment="1">
      <alignment horizontal="right"/>
    </xf>
    <xf numFmtId="3" fontId="17" fillId="0" borderId="1" xfId="1" applyNumberFormat="1" applyFont="1" applyBorder="1" applyAlignment="1" applyProtection="1">
      <alignment horizontal="right"/>
      <protection locked="0"/>
    </xf>
    <xf numFmtId="3" fontId="17" fillId="0" borderId="1" xfId="1" applyNumberFormat="1" applyFont="1" applyBorder="1" applyAlignment="1">
      <alignment horizontal="right"/>
    </xf>
    <xf numFmtId="3" fontId="18" fillId="0" borderId="4" xfId="1" applyNumberFormat="1" applyFont="1" applyBorder="1" applyAlignment="1" applyProtection="1">
      <alignment horizontal="right" vertical="justify"/>
      <protection locked="0"/>
    </xf>
    <xf numFmtId="3" fontId="1" fillId="0" borderId="4" xfId="1" applyNumberFormat="1" applyBorder="1" applyAlignment="1" applyProtection="1">
      <alignment horizontal="right"/>
      <protection locked="0"/>
    </xf>
    <xf numFmtId="3" fontId="17" fillId="0" borderId="4" xfId="1" applyNumberFormat="1" applyFont="1" applyBorder="1" applyAlignment="1">
      <alignment horizontal="right"/>
    </xf>
    <xf numFmtId="3" fontId="17" fillId="2" borderId="4" xfId="1" applyNumberFormat="1" applyFont="1" applyFill="1" applyBorder="1" applyAlignment="1">
      <alignment horizontal="right"/>
    </xf>
    <xf numFmtId="3" fontId="17" fillId="0" borderId="2" xfId="1" applyNumberFormat="1" applyFont="1" applyBorder="1" applyAlignment="1">
      <alignment horizontal="right"/>
    </xf>
    <xf numFmtId="3" fontId="18" fillId="0" borderId="2" xfId="1" applyNumberFormat="1" applyFont="1" applyBorder="1" applyAlignment="1" applyProtection="1">
      <alignment horizontal="right" vertical="justify"/>
      <protection locked="0"/>
    </xf>
    <xf numFmtId="3" fontId="1" fillId="0" borderId="1" xfId="1" applyNumberFormat="1" applyBorder="1" applyAlignment="1" applyProtection="1">
      <alignment horizontal="right"/>
      <protection locked="0"/>
    </xf>
    <xf numFmtId="3" fontId="21" fillId="0" borderId="1" xfId="1" applyNumberFormat="1" applyFont="1" applyBorder="1" applyAlignment="1" applyProtection="1">
      <alignment horizontal="right"/>
      <protection locked="0"/>
    </xf>
    <xf numFmtId="3" fontId="21" fillId="0" borderId="1" xfId="1" applyNumberFormat="1" applyFont="1" applyBorder="1" applyAlignment="1">
      <alignment horizontal="right"/>
    </xf>
    <xf numFmtId="3" fontId="21" fillId="0" borderId="2" xfId="1" applyNumberFormat="1" applyFont="1" applyBorder="1" applyAlignment="1" applyProtection="1">
      <alignment horizontal="right"/>
      <protection locked="0"/>
    </xf>
    <xf numFmtId="3" fontId="18" fillId="2" borderId="1" xfId="1" applyNumberFormat="1" applyFont="1" applyFill="1" applyBorder="1" applyAlignment="1">
      <alignment horizontal="right"/>
    </xf>
    <xf numFmtId="3" fontId="18" fillId="2" borderId="2" xfId="1" applyNumberFormat="1" applyFont="1" applyFill="1" applyBorder="1" applyAlignment="1">
      <alignment horizontal="right"/>
    </xf>
    <xf numFmtId="3" fontId="21" fillId="2" borderId="1" xfId="1" applyNumberFormat="1" applyFont="1" applyFill="1" applyBorder="1" applyAlignment="1" applyProtection="1">
      <alignment horizontal="right"/>
      <protection locked="0"/>
    </xf>
    <xf numFmtId="3" fontId="21" fillId="2" borderId="1" xfId="1" applyNumberFormat="1" applyFont="1" applyFill="1" applyBorder="1" applyAlignment="1">
      <alignment horizontal="right"/>
    </xf>
    <xf numFmtId="0" fontId="5" fillId="0" borderId="0" xfId="1" applyFont="1" applyBorder="1" applyAlignment="1" applyProtection="1">
      <alignment horizontal="right"/>
      <protection locked="0"/>
    </xf>
    <xf numFmtId="0" fontId="17" fillId="4" borderId="1" xfId="1" applyFont="1" applyFill="1" applyBorder="1" applyAlignment="1">
      <alignment wrapText="1"/>
    </xf>
    <xf numFmtId="0" fontId="17" fillId="4" borderId="1" xfId="1" applyFont="1" applyFill="1" applyBorder="1" applyAlignment="1">
      <alignment horizontal="center" vertical="center"/>
    </xf>
    <xf numFmtId="0" fontId="21" fillId="6" borderId="1" xfId="1" applyFont="1" applyFill="1" applyBorder="1" applyAlignment="1">
      <alignment wrapText="1"/>
    </xf>
    <xf numFmtId="0" fontId="21" fillId="6" borderId="1" xfId="1" applyFont="1" applyFill="1" applyBorder="1" applyAlignment="1">
      <alignment horizontal="center" vertical="center" wrapText="1"/>
    </xf>
    <xf numFmtId="3" fontId="18" fillId="6" borderId="1" xfId="1" applyNumberFormat="1" applyFont="1" applyFill="1" applyBorder="1" applyAlignment="1" applyProtection="1">
      <alignment horizontal="right" vertical="justify"/>
      <protection locked="0"/>
    </xf>
    <xf numFmtId="3" fontId="18" fillId="6" borderId="1" xfId="1" applyNumberFormat="1" applyFont="1" applyFill="1" applyBorder="1" applyAlignment="1">
      <alignment horizontal="right" vertical="justify"/>
    </xf>
    <xf numFmtId="3" fontId="21" fillId="6" borderId="4" xfId="1" applyNumberFormat="1" applyFont="1" applyFill="1" applyBorder="1" applyAlignment="1" applyProtection="1">
      <alignment horizontal="right"/>
      <protection locked="0"/>
    </xf>
    <xf numFmtId="3" fontId="1" fillId="6" borderId="3" xfId="1" applyNumberFormat="1" applyFill="1" applyBorder="1" applyAlignment="1" applyProtection="1">
      <alignment horizontal="right"/>
      <protection locked="0"/>
    </xf>
    <xf numFmtId="164" fontId="6" fillId="6" borderId="3" xfId="1" applyNumberFormat="1" applyFont="1" applyFill="1" applyBorder="1" applyAlignment="1">
      <alignment horizontal="center"/>
    </xf>
    <xf numFmtId="164" fontId="6" fillId="6" borderId="1" xfId="1" applyNumberFormat="1" applyFont="1" applyFill="1" applyBorder="1" applyAlignment="1">
      <alignment horizontal="center"/>
    </xf>
    <xf numFmtId="0" fontId="20" fillId="5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wrapText="1"/>
    </xf>
    <xf numFmtId="0" fontId="17" fillId="5" borderId="1" xfId="1" applyFont="1" applyFill="1" applyBorder="1" applyAlignment="1">
      <alignment horizontal="center" vertical="center"/>
    </xf>
    <xf numFmtId="3" fontId="6" fillId="5" borderId="1" xfId="1" applyNumberFormat="1" applyFont="1" applyFill="1" applyBorder="1" applyAlignment="1">
      <alignment horizontal="right"/>
    </xf>
    <xf numFmtId="3" fontId="6" fillId="5" borderId="4" xfId="1" applyNumberFormat="1" applyFont="1" applyFill="1" applyBorder="1" applyAlignment="1">
      <alignment horizontal="right"/>
    </xf>
    <xf numFmtId="3" fontId="6" fillId="5" borderId="3" xfId="1" applyNumberFormat="1" applyFont="1" applyFill="1" applyBorder="1" applyAlignment="1">
      <alignment horizontal="right"/>
    </xf>
    <xf numFmtId="0" fontId="20" fillId="6" borderId="1" xfId="1" applyFont="1" applyFill="1" applyBorder="1" applyAlignment="1">
      <alignment horizontal="center" vertical="center"/>
    </xf>
    <xf numFmtId="0" fontId="20" fillId="6" borderId="1" xfId="1" applyFont="1" applyFill="1" applyBorder="1" applyAlignment="1">
      <alignment horizontal="center" vertical="center" wrapText="1"/>
    </xf>
    <xf numFmtId="3" fontId="17" fillId="6" borderId="1" xfId="1" applyNumberFormat="1" applyFont="1" applyFill="1" applyBorder="1" applyAlignment="1" applyProtection="1">
      <alignment horizontal="right"/>
      <protection locked="0"/>
    </xf>
    <xf numFmtId="3" fontId="17" fillId="6" borderId="1" xfId="1" applyNumberFormat="1" applyFont="1" applyFill="1" applyBorder="1" applyAlignment="1">
      <alignment horizontal="right"/>
    </xf>
    <xf numFmtId="3" fontId="18" fillId="6" borderId="4" xfId="1" applyNumberFormat="1" applyFont="1" applyFill="1" applyBorder="1" applyAlignment="1" applyProtection="1">
      <alignment horizontal="right" vertical="justify"/>
      <protection locked="0"/>
    </xf>
    <xf numFmtId="3" fontId="1" fillId="0" borderId="3" xfId="1" applyNumberFormat="1" applyFill="1" applyBorder="1" applyAlignment="1" applyProtection="1">
      <alignment horizontal="right"/>
      <protection locked="0"/>
    </xf>
    <xf numFmtId="164" fontId="6" fillId="0" borderId="3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0" fontId="0" fillId="0" borderId="0" xfId="0" applyFill="1"/>
    <xf numFmtId="3" fontId="18" fillId="3" borderId="1" xfId="1" applyNumberFormat="1" applyFont="1" applyFill="1" applyBorder="1" applyAlignment="1">
      <alignment horizontal="right"/>
    </xf>
    <xf numFmtId="164" fontId="6" fillId="3" borderId="3" xfId="1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/>
    </xf>
    <xf numFmtId="0" fontId="1" fillId="7" borderId="1" xfId="4" applyFont="1" applyFill="1" applyBorder="1" applyProtection="1">
      <protection locked="0"/>
    </xf>
    <xf numFmtId="0" fontId="1" fillId="7" borderId="1" xfId="4" applyFont="1" applyFill="1" applyBorder="1" applyAlignment="1" applyProtection="1">
      <alignment horizontal="center"/>
      <protection locked="0"/>
    </xf>
    <xf numFmtId="0" fontId="1" fillId="7" borderId="1" xfId="4" applyFont="1" applyFill="1" applyBorder="1" applyAlignment="1" applyProtection="1">
      <alignment horizontal="left"/>
      <protection locked="0"/>
    </xf>
    <xf numFmtId="0" fontId="1" fillId="0" borderId="1" xfId="4" applyFont="1" applyFill="1" applyBorder="1" applyProtection="1">
      <protection locked="0"/>
    </xf>
    <xf numFmtId="0" fontId="1" fillId="0" borderId="1" xfId="4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4" applyFont="1" applyFill="1" applyBorder="1" applyAlignment="1" applyProtection="1">
      <protection locked="0"/>
    </xf>
    <xf numFmtId="0" fontId="1" fillId="0" borderId="1" xfId="4" applyFont="1" applyFill="1" applyBorder="1" applyAlignment="1" applyProtection="1">
      <protection locked="0"/>
    </xf>
    <xf numFmtId="3" fontId="18" fillId="0" borderId="1" xfId="1" applyNumberFormat="1" applyFont="1" applyFill="1" applyBorder="1" applyAlignment="1" applyProtection="1">
      <alignment horizontal="right" vertical="justify"/>
      <protection locked="0"/>
    </xf>
    <xf numFmtId="3" fontId="18" fillId="0" borderId="1" xfId="1" applyNumberFormat="1" applyFont="1" applyFill="1" applyBorder="1" applyAlignment="1">
      <alignment horizontal="right" vertical="justify"/>
    </xf>
    <xf numFmtId="3" fontId="21" fillId="0" borderId="4" xfId="1" applyNumberFormat="1" applyFont="1" applyFill="1" applyBorder="1" applyAlignment="1" applyProtection="1">
      <alignment horizontal="right"/>
      <protection locked="0"/>
    </xf>
    <xf numFmtId="3" fontId="17" fillId="0" borderId="1" xfId="1" applyNumberFormat="1" applyFont="1" applyFill="1" applyBorder="1" applyAlignment="1">
      <alignment horizontal="right"/>
    </xf>
    <xf numFmtId="3" fontId="27" fillId="8" borderId="3" xfId="2" applyNumberFormat="1" applyFont="1" applyFill="1" applyBorder="1" applyAlignment="1" applyProtection="1">
      <alignment horizontal="right"/>
    </xf>
    <xf numFmtId="0" fontId="4" fillId="0" borderId="0" xfId="1" applyFont="1" applyAlignment="1" applyProtection="1">
      <alignment horizontal="right" wrapText="1"/>
      <protection locked="0"/>
    </xf>
    <xf numFmtId="3" fontId="17" fillId="0" borderId="2" xfId="1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0" fontId="1" fillId="0" borderId="1" xfId="0" applyFont="1" applyFill="1" applyBorder="1" applyAlignment="1" applyProtection="1">
      <alignment horizontal="center"/>
      <protection locked="0"/>
    </xf>
    <xf numFmtId="3" fontId="17" fillId="6" borderId="2" xfId="1" applyNumberFormat="1" applyFont="1" applyFill="1" applyBorder="1" applyAlignment="1">
      <alignment horizontal="right"/>
    </xf>
    <xf numFmtId="3" fontId="6" fillId="6" borderId="1" xfId="1" applyNumberFormat="1" applyFont="1" applyFill="1" applyBorder="1" applyAlignment="1">
      <alignment horizontal="right"/>
    </xf>
    <xf numFmtId="0" fontId="20" fillId="4" borderId="1" xfId="1" applyFont="1" applyFill="1" applyBorder="1" applyAlignment="1">
      <alignment horizontal="center" vertical="center"/>
    </xf>
    <xf numFmtId="164" fontId="6" fillId="4" borderId="3" xfId="1" applyNumberFormat="1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/>
    </xf>
    <xf numFmtId="0" fontId="20" fillId="4" borderId="1" xfId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 applyProtection="1">
      <alignment horizontal="right"/>
      <protection locked="0"/>
    </xf>
    <xf numFmtId="3" fontId="20" fillId="0" borderId="1" xfId="1" applyNumberFormat="1" applyFont="1" applyBorder="1" applyAlignment="1" applyProtection="1">
      <alignment horizontal="right" vertical="justify"/>
      <protection locked="0"/>
    </xf>
    <xf numFmtId="3" fontId="20" fillId="0" borderId="1" xfId="1" applyNumberFormat="1" applyFont="1" applyFill="1" applyBorder="1" applyAlignment="1" applyProtection="1">
      <alignment horizontal="right" vertical="justify"/>
      <protection locked="0"/>
    </xf>
    <xf numFmtId="3" fontId="20" fillId="0" borderId="1" xfId="1" applyNumberFormat="1" applyFont="1" applyFill="1" applyBorder="1" applyAlignment="1">
      <alignment horizontal="right" vertical="justify"/>
    </xf>
    <xf numFmtId="3" fontId="20" fillId="0" borderId="1" xfId="1" applyNumberFormat="1" applyFont="1" applyBorder="1" applyAlignment="1" applyProtection="1">
      <alignment horizontal="right"/>
      <protection locked="0"/>
    </xf>
    <xf numFmtId="3" fontId="20" fillId="0" borderId="1" xfId="1" applyNumberFormat="1" applyFont="1" applyFill="1" applyBorder="1" applyAlignment="1">
      <alignment horizontal="right"/>
    </xf>
    <xf numFmtId="3" fontId="20" fillId="0" borderId="4" xfId="1" applyNumberFormat="1" applyFont="1" applyBorder="1" applyAlignment="1" applyProtection="1">
      <alignment horizontal="right" vertical="justify"/>
      <protection locked="0"/>
    </xf>
    <xf numFmtId="3" fontId="20" fillId="0" borderId="1" xfId="1" applyNumberFormat="1" applyFont="1" applyBorder="1" applyAlignment="1">
      <alignment horizontal="right"/>
    </xf>
    <xf numFmtId="3" fontId="20" fillId="0" borderId="2" xfId="1" applyNumberFormat="1" applyFont="1" applyBorder="1" applyAlignment="1">
      <alignment horizontal="right"/>
    </xf>
    <xf numFmtId="3" fontId="20" fillId="0" borderId="2" xfId="1" applyNumberFormat="1" applyFont="1" applyBorder="1" applyAlignment="1" applyProtection="1">
      <alignment horizontal="right"/>
      <protection locked="0"/>
    </xf>
    <xf numFmtId="3" fontId="20" fillId="2" borderId="1" xfId="1" applyNumberFormat="1" applyFont="1" applyFill="1" applyBorder="1" applyAlignment="1">
      <alignment horizontal="right"/>
    </xf>
    <xf numFmtId="3" fontId="20" fillId="2" borderId="2" xfId="1" applyNumberFormat="1" applyFont="1" applyFill="1" applyBorder="1" applyAlignment="1">
      <alignment horizontal="right"/>
    </xf>
    <xf numFmtId="0" fontId="21" fillId="0" borderId="1" xfId="1" applyFont="1" applyFill="1" applyBorder="1" applyAlignment="1">
      <alignment wrapText="1"/>
    </xf>
    <xf numFmtId="0" fontId="12" fillId="0" borderId="1" xfId="1" applyFont="1" applyFill="1" applyBorder="1" applyAlignment="1">
      <alignment horizontal="left" wrapText="1"/>
    </xf>
    <xf numFmtId="0" fontId="21" fillId="0" borderId="1" xfId="1" applyFont="1" applyFill="1" applyBorder="1" applyAlignment="1">
      <alignment horizontal="left" wrapText="1"/>
    </xf>
    <xf numFmtId="0" fontId="20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3" fontId="1" fillId="0" borderId="1" xfId="1" applyNumberFormat="1" applyFill="1" applyBorder="1" applyAlignment="1" applyProtection="1">
      <alignment horizontal="right"/>
      <protection locked="0"/>
    </xf>
    <xf numFmtId="3" fontId="6" fillId="0" borderId="1" xfId="1" applyNumberFormat="1" applyFont="1" applyBorder="1" applyAlignment="1">
      <alignment horizontal="right"/>
    </xf>
    <xf numFmtId="3" fontId="1" fillId="6" borderId="1" xfId="1" applyNumberFormat="1" applyFill="1" applyBorder="1" applyAlignment="1" applyProtection="1">
      <alignment horizontal="right"/>
      <protection locked="0"/>
    </xf>
    <xf numFmtId="0" fontId="1" fillId="9" borderId="1" xfId="4" applyFont="1" applyFill="1" applyBorder="1" applyAlignment="1" applyProtection="1">
      <alignment horizontal="center"/>
      <protection locked="0"/>
    </xf>
    <xf numFmtId="3" fontId="20" fillId="8" borderId="1" xfId="1" applyNumberFormat="1" applyFont="1" applyFill="1" applyBorder="1" applyAlignment="1" applyProtection="1">
      <alignment horizontal="right"/>
      <protection locked="0"/>
    </xf>
    <xf numFmtId="3" fontId="20" fillId="8" borderId="1" xfId="1" applyNumberFormat="1" applyFont="1" applyFill="1" applyBorder="1" applyAlignment="1">
      <alignment horizontal="right"/>
    </xf>
    <xf numFmtId="3" fontId="18" fillId="8" borderId="1" xfId="1" applyNumberFormat="1" applyFont="1" applyFill="1" applyBorder="1" applyAlignment="1" applyProtection="1">
      <alignment horizontal="right" vertical="justify"/>
      <protection locked="0"/>
    </xf>
    <xf numFmtId="164" fontId="6" fillId="8" borderId="3" xfId="1" applyNumberFormat="1" applyFont="1" applyFill="1" applyBorder="1" applyAlignment="1">
      <alignment horizontal="center"/>
    </xf>
    <xf numFmtId="164" fontId="6" fillId="8" borderId="1" xfId="1" applyNumberFormat="1" applyFont="1" applyFill="1" applyBorder="1" applyAlignment="1">
      <alignment horizontal="center"/>
    </xf>
    <xf numFmtId="3" fontId="18" fillId="6" borderId="4" xfId="1" applyNumberFormat="1" applyFont="1" applyFill="1" applyBorder="1" applyAlignment="1" applyProtection="1">
      <alignment horizontal="right"/>
      <protection locked="0"/>
    </xf>
    <xf numFmtId="0" fontId="20" fillId="8" borderId="1" xfId="1" applyFont="1" applyFill="1" applyBorder="1" applyAlignment="1">
      <alignment horizontal="center" vertical="center"/>
    </xf>
    <xf numFmtId="0" fontId="17" fillId="6" borderId="1" xfId="1" applyFont="1" applyFill="1" applyBorder="1" applyAlignment="1">
      <alignment wrapText="1"/>
    </xf>
    <xf numFmtId="0" fontId="17" fillId="6" borderId="1" xfId="1" applyFont="1" applyFill="1" applyBorder="1" applyAlignment="1">
      <alignment horizontal="center" vertical="center"/>
    </xf>
    <xf numFmtId="3" fontId="6" fillId="6" borderId="4" xfId="1" applyNumberFormat="1" applyFont="1" applyFill="1" applyBorder="1" applyAlignment="1">
      <alignment horizontal="right"/>
    </xf>
    <xf numFmtId="3" fontId="6" fillId="6" borderId="3" xfId="1" applyNumberFormat="1" applyFont="1" applyFill="1" applyBorder="1" applyAlignment="1">
      <alignment horizontal="right"/>
    </xf>
    <xf numFmtId="0" fontId="14" fillId="0" borderId="0" xfId="1" applyFont="1" applyBorder="1" applyAlignment="1" applyProtection="1">
      <alignment horizontal="center" wrapText="1"/>
      <protection locked="0"/>
    </xf>
    <xf numFmtId="0" fontId="14" fillId="0" borderId="0" xfId="1" applyFont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/>
      <protection locked="0"/>
    </xf>
  </cellXfs>
  <cellStyles count="5">
    <cellStyle name="Normal" xfId="0" builtinId="0"/>
    <cellStyle name="Normal 2" xfId="2"/>
    <cellStyle name="Normal 3" xfId="3"/>
    <cellStyle name="Normal 5" xfId="1"/>
    <cellStyle name="Obično_List1_Obrasci 2014. - bo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4"/>
  <sheetViews>
    <sheetView topLeftCell="A208" workbookViewId="0">
      <selection activeCell="G195" sqref="G195"/>
    </sheetView>
  </sheetViews>
  <sheetFormatPr defaultRowHeight="15" x14ac:dyDescent="0.25"/>
  <cols>
    <col min="1" max="1" width="9.28515625" customWidth="1"/>
    <col min="2" max="2" width="26" customWidth="1"/>
    <col min="3" max="3" width="9.7109375" customWidth="1"/>
    <col min="4" max="4" width="12.7109375" customWidth="1"/>
    <col min="5" max="5" width="10.42578125" customWidth="1"/>
    <col min="6" max="6" width="12.140625" customWidth="1"/>
    <col min="7" max="7" width="11.7109375" customWidth="1"/>
    <col min="8" max="8" width="11" customWidth="1"/>
    <col min="9" max="9" width="12" customWidth="1"/>
    <col min="10" max="10" width="12.140625" customWidth="1"/>
    <col min="12" max="12" width="9.7109375" bestFit="1" customWidth="1"/>
  </cols>
  <sheetData>
    <row r="1" spans="1:10" x14ac:dyDescent="0.25">
      <c r="A1" s="73" t="s">
        <v>82</v>
      </c>
      <c r="B1" s="74"/>
      <c r="C1" s="3"/>
    </row>
    <row r="2" spans="1:10" x14ac:dyDescent="0.25">
      <c r="A2" s="77" t="s">
        <v>84</v>
      </c>
      <c r="B2" s="2" t="s">
        <v>85</v>
      </c>
      <c r="C2" s="3"/>
    </row>
    <row r="3" spans="1:10" x14ac:dyDescent="0.25">
      <c r="A3" s="1" t="s">
        <v>0</v>
      </c>
      <c r="B3" s="2" t="s">
        <v>1</v>
      </c>
      <c r="C3" s="3"/>
      <c r="D3" s="4"/>
      <c r="E3" s="4"/>
      <c r="F3" s="5"/>
      <c r="G3" s="5" t="s">
        <v>235</v>
      </c>
      <c r="H3" s="6"/>
      <c r="I3" s="7"/>
      <c r="J3" s="8"/>
    </row>
    <row r="4" spans="1:10" x14ac:dyDescent="0.25">
      <c r="A4" s="9"/>
      <c r="B4" s="10"/>
      <c r="C4" s="11"/>
      <c r="D4" s="12"/>
      <c r="E4" s="12"/>
      <c r="F4" s="5"/>
      <c r="G4" s="5"/>
      <c r="H4" s="13"/>
      <c r="I4" s="7"/>
      <c r="J4" s="8"/>
    </row>
    <row r="5" spans="1:10" x14ac:dyDescent="0.25">
      <c r="A5" s="14" t="s">
        <v>4</v>
      </c>
      <c r="B5" s="15">
        <v>4200057260002</v>
      </c>
      <c r="C5" s="11"/>
      <c r="D5" s="16"/>
      <c r="E5" s="16"/>
      <c r="F5" s="5"/>
      <c r="G5" s="5" t="s">
        <v>5</v>
      </c>
      <c r="H5" s="6" t="s">
        <v>241</v>
      </c>
      <c r="I5" s="7"/>
      <c r="J5" s="8"/>
    </row>
    <row r="6" spans="1:10" x14ac:dyDescent="0.25">
      <c r="A6" s="14"/>
      <c r="B6" s="17"/>
      <c r="C6" s="11"/>
      <c r="D6" s="16"/>
      <c r="E6" s="16"/>
      <c r="F6" s="5"/>
      <c r="G6" s="5"/>
      <c r="H6" s="6"/>
      <c r="I6" s="18"/>
      <c r="J6" s="18"/>
    </row>
    <row r="7" spans="1:10" x14ac:dyDescent="0.25">
      <c r="A7" s="5" t="s">
        <v>6</v>
      </c>
      <c r="B7" s="15">
        <v>75231</v>
      </c>
      <c r="C7" s="11"/>
      <c r="D7" s="16"/>
      <c r="E7" s="16"/>
      <c r="F7" s="19"/>
      <c r="G7" s="20" t="s">
        <v>7</v>
      </c>
      <c r="H7" s="21" t="s">
        <v>3</v>
      </c>
      <c r="I7" s="18"/>
      <c r="J7" s="18"/>
    </row>
    <row r="8" spans="1:10" x14ac:dyDescent="0.25">
      <c r="A8" s="14"/>
      <c r="B8" s="15" t="s">
        <v>8</v>
      </c>
      <c r="C8" s="11"/>
      <c r="D8" s="16"/>
      <c r="E8" s="16"/>
      <c r="F8" s="5"/>
      <c r="G8" s="20" t="s">
        <v>9</v>
      </c>
      <c r="H8" s="21" t="s">
        <v>10</v>
      </c>
      <c r="I8" s="18"/>
      <c r="J8" s="18"/>
    </row>
    <row r="9" spans="1:10" x14ac:dyDescent="0.25">
      <c r="A9" s="5"/>
      <c r="B9" s="6"/>
      <c r="C9" s="22"/>
      <c r="D9" s="23"/>
      <c r="E9" s="23"/>
      <c r="F9" s="19"/>
      <c r="G9" s="20" t="s">
        <v>11</v>
      </c>
      <c r="H9" s="21" t="s">
        <v>3</v>
      </c>
      <c r="I9" s="24"/>
      <c r="J9" s="18"/>
    </row>
    <row r="10" spans="1:10" x14ac:dyDescent="0.25">
      <c r="A10" s="22"/>
      <c r="B10" s="25"/>
      <c r="C10" s="22"/>
      <c r="D10" s="23"/>
      <c r="E10" s="23"/>
      <c r="F10" s="5"/>
      <c r="G10" s="13"/>
      <c r="H10" s="6"/>
      <c r="I10" s="24"/>
      <c r="J10" s="18"/>
    </row>
    <row r="11" spans="1:10" ht="15.75" x14ac:dyDescent="0.25">
      <c r="A11" s="190" t="s">
        <v>12</v>
      </c>
      <c r="B11" s="190"/>
      <c r="C11" s="190"/>
      <c r="D11" s="190"/>
      <c r="E11" s="190"/>
      <c r="F11" s="190"/>
      <c r="G11" s="190"/>
      <c r="H11" s="190"/>
      <c r="I11" s="190"/>
      <c r="J11" s="190"/>
    </row>
    <row r="12" spans="1:10" ht="15.75" x14ac:dyDescent="0.25">
      <c r="A12" s="191" t="s">
        <v>247</v>
      </c>
      <c r="B12" s="191"/>
      <c r="C12" s="191"/>
      <c r="D12" s="191"/>
      <c r="E12" s="191"/>
      <c r="F12" s="191"/>
      <c r="G12" s="191"/>
      <c r="H12" s="191"/>
      <c r="I12" s="191"/>
      <c r="J12" s="191"/>
    </row>
    <row r="13" spans="1:10" x14ac:dyDescent="0.25">
      <c r="A13" s="26"/>
      <c r="B13" s="27"/>
      <c r="C13" s="27"/>
      <c r="D13" s="28"/>
      <c r="E13" s="28"/>
      <c r="F13" s="28"/>
      <c r="G13" s="13"/>
      <c r="H13" s="29"/>
      <c r="I13" s="29"/>
      <c r="J13" s="30" t="s">
        <v>13</v>
      </c>
    </row>
    <row r="14" spans="1:10" ht="132" x14ac:dyDescent="0.25">
      <c r="A14" s="31" t="s">
        <v>14</v>
      </c>
      <c r="B14" s="31" t="s">
        <v>15</v>
      </c>
      <c r="C14" s="31" t="s">
        <v>16</v>
      </c>
      <c r="D14" s="32" t="s">
        <v>17</v>
      </c>
      <c r="E14" s="32" t="s">
        <v>18</v>
      </c>
      <c r="F14" s="32" t="s">
        <v>19</v>
      </c>
      <c r="G14" s="33" t="s">
        <v>20</v>
      </c>
      <c r="H14" s="34" t="s">
        <v>21</v>
      </c>
      <c r="I14" s="34" t="s">
        <v>22</v>
      </c>
      <c r="J14" s="34" t="s">
        <v>23</v>
      </c>
    </row>
    <row r="15" spans="1:10" x14ac:dyDescent="0.25">
      <c r="A15" s="35">
        <v>1</v>
      </c>
      <c r="B15" s="35">
        <v>2</v>
      </c>
      <c r="C15" s="35">
        <v>3</v>
      </c>
      <c r="D15" s="36">
        <v>4</v>
      </c>
      <c r="E15" s="36">
        <v>5</v>
      </c>
      <c r="F15" s="36" t="s">
        <v>24</v>
      </c>
      <c r="G15" s="37">
        <v>7</v>
      </c>
      <c r="H15" s="38">
        <v>8</v>
      </c>
      <c r="I15" s="38">
        <v>9</v>
      </c>
      <c r="J15" s="38">
        <v>10</v>
      </c>
    </row>
    <row r="16" spans="1:10" ht="1.5" customHeight="1" x14ac:dyDescent="0.25">
      <c r="A16" s="39"/>
      <c r="B16" s="40"/>
      <c r="C16" s="41"/>
      <c r="D16" s="42"/>
      <c r="E16" s="42"/>
      <c r="F16" s="42"/>
      <c r="G16" s="42"/>
      <c r="H16" s="42"/>
      <c r="I16" s="43"/>
      <c r="J16" s="44"/>
    </row>
    <row r="17" spans="1:15" hidden="1" x14ac:dyDescent="0.25">
      <c r="A17" s="45"/>
      <c r="B17" s="40"/>
      <c r="C17" s="41"/>
      <c r="D17" s="42"/>
      <c r="E17" s="42"/>
      <c r="F17" s="42"/>
      <c r="G17" s="42"/>
      <c r="H17" s="42"/>
      <c r="I17" s="43"/>
      <c r="J17" s="44"/>
    </row>
    <row r="18" spans="1:15" hidden="1" x14ac:dyDescent="0.25">
      <c r="A18" s="45"/>
      <c r="B18" s="106"/>
      <c r="C18" s="107"/>
      <c r="D18" s="42"/>
      <c r="E18" s="42"/>
      <c r="F18" s="42"/>
      <c r="G18" s="42"/>
      <c r="H18" s="42"/>
      <c r="I18" s="48"/>
      <c r="J18" s="49"/>
    </row>
    <row r="19" spans="1:15" ht="24.75" x14ac:dyDescent="0.25">
      <c r="A19" s="39">
        <v>1</v>
      </c>
      <c r="B19" s="40" t="s">
        <v>25</v>
      </c>
      <c r="C19" s="41"/>
      <c r="D19" s="42">
        <f>SUM('Obrazac 2. SUD'!D17+'Obrazac 2. IPA-2017'!D17+'TEKUĆA REZERVA'!D17+'OBRAZAC 2- IPA 2019'!D17)</f>
        <v>16693000</v>
      </c>
      <c r="E19" s="42">
        <v>573457</v>
      </c>
      <c r="F19" s="42">
        <f t="shared" ref="F19:F82" si="0">SUM(D19:E19)</f>
        <v>17266457</v>
      </c>
      <c r="G19" s="80">
        <v>16506469</v>
      </c>
      <c r="H19" s="81">
        <v>16435569</v>
      </c>
      <c r="I19" s="43">
        <f t="shared" ref="I19:I82" si="1">SUM(G19/F19)</f>
        <v>0.95598471649395123</v>
      </c>
      <c r="J19" s="44">
        <f t="shared" ref="J19:J82" si="2">SUM(G19/H19)</f>
        <v>1.004313814751409</v>
      </c>
    </row>
    <row r="20" spans="1:15" ht="24.75" x14ac:dyDescent="0.25">
      <c r="A20" s="45">
        <v>2</v>
      </c>
      <c r="B20" s="56" t="s">
        <v>26</v>
      </c>
      <c r="C20" s="57">
        <v>610000</v>
      </c>
      <c r="D20" s="145">
        <f>SUM('Obrazac 2. SUD'!D18+'Obrazac 2. IPA-2017'!D18+'TEKUĆA REZERVA'!D18+'OBRAZAC 2- IPA 2019'!D18)</f>
        <v>16527000</v>
      </c>
      <c r="E20" s="145">
        <v>573457</v>
      </c>
      <c r="F20" s="145">
        <f t="shared" si="0"/>
        <v>17100457</v>
      </c>
      <c r="G20" s="148">
        <v>16506469</v>
      </c>
      <c r="H20" s="149">
        <v>16277753</v>
      </c>
      <c r="I20" s="128">
        <f t="shared" si="1"/>
        <v>0.96526478795274306</v>
      </c>
      <c r="J20" s="129">
        <f t="shared" si="2"/>
        <v>1.0140508336746479</v>
      </c>
    </row>
    <row r="21" spans="1:15" ht="24.75" x14ac:dyDescent="0.25">
      <c r="A21" s="153">
        <v>3</v>
      </c>
      <c r="B21" s="56" t="s">
        <v>27</v>
      </c>
      <c r="C21" s="57">
        <v>611000</v>
      </c>
      <c r="D21" s="145">
        <f>SUM('Obrazac 2. SUD'!D19+'Obrazac 2. IPA-2017'!D19+'TEKUĆA REZERVA'!D19+'OBRAZAC 2- IPA 2019'!D19)</f>
        <v>13237000</v>
      </c>
      <c r="E21" s="145">
        <v>853319</v>
      </c>
      <c r="F21" s="145">
        <f t="shared" si="0"/>
        <v>14090319</v>
      </c>
      <c r="G21" s="148">
        <v>13955384</v>
      </c>
      <c r="H21" s="149">
        <v>13084642</v>
      </c>
      <c r="I21" s="128">
        <f t="shared" si="1"/>
        <v>0.99042356670562248</v>
      </c>
      <c r="J21" s="129">
        <f t="shared" si="2"/>
        <v>1.0665468722797307</v>
      </c>
    </row>
    <row r="22" spans="1:15" x14ac:dyDescent="0.25">
      <c r="A22" s="123">
        <v>4</v>
      </c>
      <c r="B22" s="108" t="s">
        <v>28</v>
      </c>
      <c r="C22" s="109">
        <v>611100</v>
      </c>
      <c r="D22" s="125">
        <f>SUM('Obrazac 2. SUD'!D20+'Obrazac 2. IPA-2017'!D20+'TEKUĆA REZERVA'!D20+'OBRAZAC 2- IPA 2019'!D20)</f>
        <v>12392000</v>
      </c>
      <c r="E22" s="125">
        <f>SUM('Obrazac 2. SUD'!E20+'Obrazac 2. IPA-2017'!E20+'TEKUĆA REZERVA'!E20+'OBRAZAC 2- IPA 2019'!E20)</f>
        <v>449729</v>
      </c>
      <c r="F22" s="125">
        <f t="shared" si="0"/>
        <v>12841729</v>
      </c>
      <c r="G22" s="151">
        <f>SUM(G23:G39)</f>
        <v>12730727</v>
      </c>
      <c r="H22" s="152">
        <v>12219237</v>
      </c>
      <c r="I22" s="114">
        <f t="shared" si="1"/>
        <v>0.99135614838157693</v>
      </c>
      <c r="J22" s="115">
        <f t="shared" si="2"/>
        <v>1.0418594057877755</v>
      </c>
    </row>
    <row r="23" spans="1:15" x14ac:dyDescent="0.25">
      <c r="A23" s="39"/>
      <c r="B23" s="134" t="s">
        <v>87</v>
      </c>
      <c r="C23" s="135">
        <v>611111</v>
      </c>
      <c r="D23" s="145">
        <f>SUM('Obrazac 2. SUD'!D21+'Obrazac 2. IPA-2017'!D21+'TEKUĆA REZERVA'!D21+'OBRAZAC 2- IPA 2019'!D21)</f>
        <v>5900000</v>
      </c>
      <c r="E23" s="145">
        <v>250000</v>
      </c>
      <c r="F23" s="145">
        <f t="shared" si="0"/>
        <v>6150000</v>
      </c>
      <c r="G23" s="148">
        <v>5802711</v>
      </c>
      <c r="H23" s="149">
        <v>5575555</v>
      </c>
      <c r="I23" s="128">
        <f t="shared" si="1"/>
        <v>0.943530243902439</v>
      </c>
      <c r="J23" s="129">
        <f t="shared" si="2"/>
        <v>1.0407414149802128</v>
      </c>
    </row>
    <row r="24" spans="1:15" x14ac:dyDescent="0.25">
      <c r="A24" s="39"/>
      <c r="B24" s="134" t="s">
        <v>88</v>
      </c>
      <c r="C24" s="135">
        <v>611112</v>
      </c>
      <c r="D24" s="145">
        <f>SUM('Obrazac 2. SUD'!D22+'Obrazac 2. IPA-2017'!D22+'TEKUĆA REZERVA'!D22+'OBRAZAC 2- IPA 2019'!D22)</f>
        <v>0</v>
      </c>
      <c r="E24" s="145">
        <f>SUM('Obrazac 2. SUD'!E22+'Obrazac 2. IPA-2017'!E22+'TEKUĆA REZERVA'!E22+'OBRAZAC 2- IPA 2019'!E22)</f>
        <v>0</v>
      </c>
      <c r="F24" s="145">
        <f t="shared" si="0"/>
        <v>0</v>
      </c>
      <c r="G24" s="148">
        <f>SUM('Obrazac 2. SUD'!G22+'Obrazac 2. IPA-2017'!G22+'TEKUĆA REZERVA'!G22+'OBRAZAC 2- IPA 2019'!G22)</f>
        <v>0</v>
      </c>
      <c r="H24" s="149">
        <f>SUM('Obrazac 2. SUD'!H22+'Obrazac 2. IPA-2017'!H22+'TEKUĆA REZERVA'!H22+'OBRAZAC 2- IPA 2019'!H22)</f>
        <v>0</v>
      </c>
      <c r="I24" s="128" t="e">
        <f t="shared" si="1"/>
        <v>#DIV/0!</v>
      </c>
      <c r="J24" s="129" t="e">
        <f t="shared" si="2"/>
        <v>#DIV/0!</v>
      </c>
    </row>
    <row r="25" spans="1:15" x14ac:dyDescent="0.25">
      <c r="A25" s="39"/>
      <c r="B25" s="134" t="s">
        <v>89</v>
      </c>
      <c r="C25" s="135">
        <v>611113</v>
      </c>
      <c r="D25" s="145">
        <f>SUM('Obrazac 2. SUD'!D23+'Obrazac 2. IPA-2017'!D23+'TEKUĆA REZERVA'!D23+'OBRAZAC 2- IPA 2019'!D23)</f>
        <v>36000</v>
      </c>
      <c r="E25" s="145">
        <f>SUM('Obrazac 2. SUD'!E23+'Obrazac 2. IPA-2017'!E23+'TEKUĆA REZERVA'!E23+'OBRAZAC 2- IPA 2019'!E23)</f>
        <v>0</v>
      </c>
      <c r="F25" s="145">
        <f t="shared" si="0"/>
        <v>36000</v>
      </c>
      <c r="G25" s="148">
        <v>21128</v>
      </c>
      <c r="H25" s="149">
        <v>31637</v>
      </c>
      <c r="I25" s="128">
        <f t="shared" si="1"/>
        <v>0.5868888888888889</v>
      </c>
      <c r="J25" s="129">
        <f t="shared" si="2"/>
        <v>0.66782564718525772</v>
      </c>
    </row>
    <row r="26" spans="1:15" x14ac:dyDescent="0.25">
      <c r="A26" s="39"/>
      <c r="B26" s="134" t="s">
        <v>90</v>
      </c>
      <c r="C26" s="135">
        <v>611114</v>
      </c>
      <c r="D26" s="145">
        <f>SUM('Obrazac 2. SUD'!D24+'Obrazac 2. IPA-2017'!D24+'TEKUĆA REZERVA'!D24+'OBRAZAC 2- IPA 2019'!D24)</f>
        <v>450000</v>
      </c>
      <c r="E26" s="145">
        <v>3000</v>
      </c>
      <c r="F26" s="145">
        <f t="shared" si="0"/>
        <v>453000</v>
      </c>
      <c r="G26" s="148">
        <v>467073</v>
      </c>
      <c r="H26" s="149">
        <v>494851</v>
      </c>
      <c r="I26" s="128">
        <f t="shared" si="1"/>
        <v>1.0310662251655629</v>
      </c>
      <c r="J26" s="129">
        <f t="shared" si="2"/>
        <v>0.94386593136115715</v>
      </c>
    </row>
    <row r="27" spans="1:15" x14ac:dyDescent="0.25">
      <c r="A27" s="39"/>
      <c r="B27" s="134" t="s">
        <v>91</v>
      </c>
      <c r="C27" s="135">
        <v>611115</v>
      </c>
      <c r="D27" s="145">
        <f>SUM('Obrazac 2. SUD'!D25+'Obrazac 2. IPA-2017'!D25+'TEKUĆA REZERVA'!D25+'OBRAZAC 2- IPA 2019'!D25)</f>
        <v>700000</v>
      </c>
      <c r="E27" s="145">
        <v>4000</v>
      </c>
      <c r="F27" s="145">
        <f t="shared" si="0"/>
        <v>704000</v>
      </c>
      <c r="G27" s="148">
        <v>850741</v>
      </c>
      <c r="H27" s="149">
        <v>726252</v>
      </c>
      <c r="I27" s="128">
        <f t="shared" si="1"/>
        <v>1.2084389204545454</v>
      </c>
      <c r="J27" s="129">
        <f t="shared" si="2"/>
        <v>1.1714129530796473</v>
      </c>
      <c r="O27">
        <v>0</v>
      </c>
    </row>
    <row r="28" spans="1:15" x14ac:dyDescent="0.25">
      <c r="A28" s="39"/>
      <c r="B28" s="134" t="s">
        <v>92</v>
      </c>
      <c r="C28" s="135">
        <v>611116</v>
      </c>
      <c r="D28" s="145">
        <f>SUM('Obrazac 2. SUD'!D26+'Obrazac 2. IPA-2017'!D26+'TEKUĆA REZERVA'!D26+'OBRAZAC 2- IPA 2019'!D26)</f>
        <v>10000</v>
      </c>
      <c r="E28" s="145">
        <f>SUM('Obrazac 2. SUD'!E26+'Obrazac 2. IPA-2017'!E26+'TEKUĆA REZERVA'!E26+'OBRAZAC 2- IPA 2019'!E26)</f>
        <v>0</v>
      </c>
      <c r="F28" s="145">
        <f t="shared" si="0"/>
        <v>10000</v>
      </c>
      <c r="G28" s="148">
        <v>10320</v>
      </c>
      <c r="H28" s="149">
        <v>11771</v>
      </c>
      <c r="I28" s="128">
        <f t="shared" si="1"/>
        <v>1.032</v>
      </c>
      <c r="J28" s="129">
        <f t="shared" si="2"/>
        <v>0.87673094894231585</v>
      </c>
    </row>
    <row r="29" spans="1:15" x14ac:dyDescent="0.25">
      <c r="A29" s="39"/>
      <c r="B29" s="134" t="s">
        <v>93</v>
      </c>
      <c r="C29" s="135">
        <v>611117</v>
      </c>
      <c r="D29" s="145">
        <f>SUM('Obrazac 2. SUD'!D27+'Obrazac 2. IPA-2017'!D27+'TEKUĆA REZERVA'!D27+'OBRAZAC 2- IPA 2019'!D27)</f>
        <v>180000</v>
      </c>
      <c r="E29" s="145">
        <v>3000</v>
      </c>
      <c r="F29" s="145">
        <f t="shared" si="0"/>
        <v>183000</v>
      </c>
      <c r="G29" s="148">
        <v>163997</v>
      </c>
      <c r="H29" s="149">
        <v>169531</v>
      </c>
      <c r="I29" s="128">
        <f t="shared" si="1"/>
        <v>0.8961584699453552</v>
      </c>
      <c r="J29" s="129">
        <f t="shared" si="2"/>
        <v>0.96735700255410517</v>
      </c>
    </row>
    <row r="30" spans="1:15" x14ac:dyDescent="0.25">
      <c r="A30" s="39"/>
      <c r="B30" s="134" t="s">
        <v>94</v>
      </c>
      <c r="C30" s="135">
        <v>611118</v>
      </c>
      <c r="D30" s="145">
        <f>SUM('Obrazac 2. SUD'!D28+'Obrazac 2. IPA-2017'!D28+'TEKUĆA REZERVA'!D28+'OBRAZAC 2- IPA 2019'!D28)</f>
        <v>20000</v>
      </c>
      <c r="E30" s="145">
        <f>SUM('Obrazac 2. SUD'!E28+'Obrazac 2. IPA-2017'!E28+'TEKUĆA REZERVA'!E28+'OBRAZAC 2- IPA 2019'!E28)</f>
        <v>0</v>
      </c>
      <c r="F30" s="145">
        <f t="shared" si="0"/>
        <v>20000</v>
      </c>
      <c r="G30" s="148">
        <v>17615</v>
      </c>
      <c r="H30" s="149">
        <v>29289</v>
      </c>
      <c r="I30" s="128">
        <f t="shared" si="1"/>
        <v>0.88075000000000003</v>
      </c>
      <c r="J30" s="129">
        <f t="shared" si="2"/>
        <v>0.60142032845095428</v>
      </c>
    </row>
    <row r="31" spans="1:15" x14ac:dyDescent="0.25">
      <c r="A31" s="39"/>
      <c r="B31" s="134" t="s">
        <v>95</v>
      </c>
      <c r="C31" s="135">
        <v>611119</v>
      </c>
      <c r="D31" s="145">
        <f>SUM('Obrazac 2. SUD'!D29+'Obrazac 2. IPA-2017'!D29+'TEKUĆA REZERVA'!D29+'OBRAZAC 2- IPA 2019'!D29)</f>
        <v>15000</v>
      </c>
      <c r="E31" s="145">
        <f>SUM('Obrazac 2. SUD'!E29+'Obrazac 2. IPA-2017'!E29+'TEKUĆA REZERVA'!E29+'OBRAZAC 2- IPA 2019'!E29)</f>
        <v>0</v>
      </c>
      <c r="F31" s="145">
        <f t="shared" si="0"/>
        <v>15000</v>
      </c>
      <c r="G31" s="148">
        <v>13032</v>
      </c>
      <c r="H31" s="149">
        <v>13414</v>
      </c>
      <c r="I31" s="128">
        <f t="shared" si="1"/>
        <v>0.86880000000000002</v>
      </c>
      <c r="J31" s="129">
        <f t="shared" si="2"/>
        <v>0.97152229014462499</v>
      </c>
    </row>
    <row r="32" spans="1:15" x14ac:dyDescent="0.25">
      <c r="A32" s="39"/>
      <c r="B32" s="134" t="s">
        <v>96</v>
      </c>
      <c r="C32" s="135">
        <v>611122</v>
      </c>
      <c r="D32" s="145">
        <f>SUM('Obrazac 2. SUD'!D30+'Obrazac 2. IPA-2017'!D30+'TEKUĆA REZERVA'!D30+'OBRAZAC 2- IPA 2019'!D30)</f>
        <v>665000</v>
      </c>
      <c r="E32" s="145">
        <v>55000</v>
      </c>
      <c r="F32" s="145">
        <f t="shared" si="0"/>
        <v>720000</v>
      </c>
      <c r="G32" s="148">
        <v>657700</v>
      </c>
      <c r="H32" s="149">
        <v>633179</v>
      </c>
      <c r="I32" s="128">
        <f t="shared" si="1"/>
        <v>0.91347222222222224</v>
      </c>
      <c r="J32" s="129">
        <f t="shared" si="2"/>
        <v>1.0387268055320849</v>
      </c>
    </row>
    <row r="33" spans="1:10" x14ac:dyDescent="0.25">
      <c r="A33" s="39"/>
      <c r="B33" s="134" t="s">
        <v>97</v>
      </c>
      <c r="C33" s="135">
        <v>611123</v>
      </c>
      <c r="D33" s="145">
        <f>SUM('Obrazac 2. SUD'!D31+'Obrazac 2. IPA-2017'!D31+'TEKUĆA REZERVA'!D31+'OBRAZAC 2- IPA 2019'!D31)</f>
        <v>2600000</v>
      </c>
      <c r="E33" s="145">
        <v>70000</v>
      </c>
      <c r="F33" s="145">
        <f t="shared" si="0"/>
        <v>2670000</v>
      </c>
      <c r="G33" s="148">
        <v>2596188</v>
      </c>
      <c r="H33" s="149">
        <v>2490177</v>
      </c>
      <c r="I33" s="128">
        <f t="shared" si="1"/>
        <v>0.97235505617977525</v>
      </c>
      <c r="J33" s="129">
        <f t="shared" si="2"/>
        <v>1.042571672616043</v>
      </c>
    </row>
    <row r="34" spans="1:10" x14ac:dyDescent="0.25">
      <c r="A34" s="39"/>
      <c r="B34" s="134" t="s">
        <v>98</v>
      </c>
      <c r="C34" s="135">
        <v>611124</v>
      </c>
      <c r="D34" s="145">
        <f>SUM('Obrazac 2. SUD'!D32+'Obrazac 2. IPA-2017'!D32+'TEKUĆA REZERVA'!D32+'OBRAZAC 2- IPA 2019'!D32)</f>
        <v>1500000</v>
      </c>
      <c r="E34" s="145">
        <v>30000</v>
      </c>
      <c r="F34" s="145">
        <f t="shared" si="0"/>
        <v>1530000</v>
      </c>
      <c r="G34" s="148">
        <v>1835087</v>
      </c>
      <c r="H34" s="149">
        <v>1759359</v>
      </c>
      <c r="I34" s="128">
        <f t="shared" si="1"/>
        <v>1.1994032679738562</v>
      </c>
      <c r="J34" s="129">
        <f t="shared" si="2"/>
        <v>1.0430429491650084</v>
      </c>
    </row>
    <row r="35" spans="1:10" x14ac:dyDescent="0.25">
      <c r="A35" s="39"/>
      <c r="B35" s="134" t="s">
        <v>99</v>
      </c>
      <c r="C35" s="135">
        <v>611125</v>
      </c>
      <c r="D35" s="145">
        <f>SUM('Obrazac 2. SUD'!D33+'Obrazac 2. IPA-2017'!D33+'TEKUĆA REZERVA'!D33+'OBRAZAC 2- IPA 2019'!D33)</f>
        <v>220000</v>
      </c>
      <c r="E35" s="145">
        <v>20000</v>
      </c>
      <c r="F35" s="145">
        <f t="shared" si="0"/>
        <v>240000</v>
      </c>
      <c r="G35" s="148">
        <v>204109</v>
      </c>
      <c r="H35" s="149">
        <v>195574</v>
      </c>
      <c r="I35" s="128">
        <f t="shared" si="1"/>
        <v>0.85045416666666662</v>
      </c>
      <c r="J35" s="129">
        <f t="shared" si="2"/>
        <v>1.0436407702455337</v>
      </c>
    </row>
    <row r="36" spans="1:10" x14ac:dyDescent="0.25">
      <c r="A36" s="39"/>
      <c r="B36" s="134" t="s">
        <v>100</v>
      </c>
      <c r="C36" s="135">
        <v>611126</v>
      </c>
      <c r="D36" s="145">
        <f>SUM('Obrazac 2. SUD'!D34+'Obrazac 2. IPA-2017'!D34+'TEKUĆA REZERVA'!D34+'OBRAZAC 2- IPA 2019'!D34)</f>
        <v>40000</v>
      </c>
      <c r="E36" s="145">
        <f>SUM('Obrazac 2. SUD'!E34+'Obrazac 2. IPA-2017'!E34+'TEKUĆA REZERVA'!E34+'OBRAZAC 2- IPA 2019'!E34)</f>
        <v>1200</v>
      </c>
      <c r="F36" s="145">
        <f t="shared" si="0"/>
        <v>41200</v>
      </c>
      <c r="G36" s="148">
        <v>36459</v>
      </c>
      <c r="H36" s="149">
        <v>35190</v>
      </c>
      <c r="I36" s="128">
        <f t="shared" si="1"/>
        <v>0.88492718446601937</v>
      </c>
      <c r="J36" s="129">
        <f t="shared" si="2"/>
        <v>1.0360613810741688</v>
      </c>
    </row>
    <row r="37" spans="1:10" x14ac:dyDescent="0.25">
      <c r="A37" s="39"/>
      <c r="B37" s="134" t="s">
        <v>101</v>
      </c>
      <c r="C37" s="135">
        <v>611127</v>
      </c>
      <c r="D37" s="145">
        <f>SUM('Obrazac 2. SUD'!D35+'Obrazac 2. IPA-2017'!D35+'TEKUĆA REZERVA'!D35+'OBRAZAC 2- IPA 2019'!D35)</f>
        <v>0</v>
      </c>
      <c r="E37" s="145">
        <f>SUM('Obrazac 2. SUD'!E35+'Obrazac 2. IPA-2017'!E35+'TEKUĆA REZERVA'!E35+'OBRAZAC 2- IPA 2019'!E35)</f>
        <v>10000</v>
      </c>
      <c r="F37" s="145">
        <f t="shared" si="0"/>
        <v>10000</v>
      </c>
      <c r="G37" s="148">
        <f>SUM('Obrazac 2. SUD'!G35+'Obrazac 2. IPA-2017'!G35+'TEKUĆA REZERVA'!G35+'OBRAZAC 2- IPA 2019'!G35)</f>
        <v>0</v>
      </c>
      <c r="H37" s="149">
        <f>SUM('Obrazac 2. SUD'!H35+'Obrazac 2. IPA-2017'!H35+'TEKUĆA REZERVA'!H35+'OBRAZAC 2- IPA 2019'!H35)</f>
        <v>0</v>
      </c>
      <c r="I37" s="128">
        <f t="shared" si="1"/>
        <v>0</v>
      </c>
      <c r="J37" s="129" t="e">
        <f t="shared" si="2"/>
        <v>#DIV/0!</v>
      </c>
    </row>
    <row r="38" spans="1:10" x14ac:dyDescent="0.25">
      <c r="A38" s="39"/>
      <c r="B38" s="134" t="s">
        <v>102</v>
      </c>
      <c r="C38" s="135">
        <v>611132</v>
      </c>
      <c r="D38" s="145">
        <f>SUM('Obrazac 2. SUD'!D36+'Obrazac 2. IPA-2017'!D36+'TEKUĆA REZERVA'!D36+'OBRAZAC 2- IPA 2019'!D36)</f>
        <v>32000</v>
      </c>
      <c r="E38" s="145">
        <v>3529</v>
      </c>
      <c r="F38" s="145">
        <f t="shared" si="0"/>
        <v>35529</v>
      </c>
      <c r="G38" s="148">
        <v>30857</v>
      </c>
      <c r="H38" s="149">
        <v>29558</v>
      </c>
      <c r="I38" s="128">
        <f t="shared" si="1"/>
        <v>0.86850178727236904</v>
      </c>
      <c r="J38" s="129">
        <f t="shared" si="2"/>
        <v>1.0439474930644834</v>
      </c>
    </row>
    <row r="39" spans="1:10" x14ac:dyDescent="0.25">
      <c r="A39" s="39"/>
      <c r="B39" s="134" t="s">
        <v>103</v>
      </c>
      <c r="C39" s="135">
        <v>611141</v>
      </c>
      <c r="D39" s="145">
        <f>SUM('Obrazac 2. SUD'!D37+'Obrazac 2. IPA-2017'!D37+'TEKUĆA REZERVA'!D37+'OBRAZAC 2- IPA 2019'!D37)</f>
        <v>24000</v>
      </c>
      <c r="E39" s="145">
        <f>SUM('Obrazac 2. SUD'!E37+'Obrazac 2. IPA-2017'!E37+'TEKUĆA REZERVA'!E37+'OBRAZAC 2- IPA 2019'!E37)</f>
        <v>0</v>
      </c>
      <c r="F39" s="145">
        <f t="shared" si="0"/>
        <v>24000</v>
      </c>
      <c r="G39" s="148">
        <v>23710</v>
      </c>
      <c r="H39" s="149">
        <v>23900</v>
      </c>
      <c r="I39" s="128">
        <f t="shared" si="1"/>
        <v>0.98791666666666667</v>
      </c>
      <c r="J39" s="129">
        <f t="shared" si="2"/>
        <v>0.99205020920502096</v>
      </c>
    </row>
    <row r="40" spans="1:10" x14ac:dyDescent="0.25">
      <c r="A40" s="122">
        <v>5</v>
      </c>
      <c r="B40" s="108" t="s">
        <v>29</v>
      </c>
      <c r="C40" s="109">
        <v>611200</v>
      </c>
      <c r="D40" s="125">
        <f>SUM('Obrazac 2. SUD'!D38+'Obrazac 2. IPA-2017'!D38+'TEKUĆA REZERVA'!D38+'OBRAZAC 2- IPA 2019'!D38)</f>
        <v>845000</v>
      </c>
      <c r="E40" s="125">
        <f>SUM(E41:E57)</f>
        <v>403590</v>
      </c>
      <c r="F40" s="125">
        <f t="shared" si="0"/>
        <v>1248590</v>
      </c>
      <c r="G40" s="151">
        <f>SUM(G41:G57)</f>
        <v>1224657</v>
      </c>
      <c r="H40" s="152">
        <v>865405</v>
      </c>
      <c r="I40" s="114">
        <f t="shared" si="1"/>
        <v>0.9808319784717161</v>
      </c>
      <c r="J40" s="115">
        <f t="shared" si="2"/>
        <v>1.4151258659240471</v>
      </c>
    </row>
    <row r="41" spans="1:10" x14ac:dyDescent="0.25">
      <c r="A41" s="45"/>
      <c r="B41" s="134" t="s">
        <v>104</v>
      </c>
      <c r="C41" s="138">
        <v>611211</v>
      </c>
      <c r="D41" s="145">
        <f>SUM('Obrazac 2. SUD'!D39+'Obrazac 2. IPA-2017'!D39+'TEKUĆA REZERVA'!D39+'OBRAZAC 2- IPA 2019'!D39)</f>
        <v>115000</v>
      </c>
      <c r="E41" s="145">
        <v>80000</v>
      </c>
      <c r="F41" s="145">
        <f t="shared" si="0"/>
        <v>195000</v>
      </c>
      <c r="G41" s="148">
        <v>198155</v>
      </c>
      <c r="H41" s="149">
        <v>97852</v>
      </c>
      <c r="I41" s="128">
        <f t="shared" si="1"/>
        <v>1.0161794871794871</v>
      </c>
      <c r="J41" s="129">
        <f t="shared" si="2"/>
        <v>2.0250480317213753</v>
      </c>
    </row>
    <row r="42" spans="1:10" x14ac:dyDescent="0.25">
      <c r="A42" s="45"/>
      <c r="B42" s="134" t="s">
        <v>105</v>
      </c>
      <c r="C42" s="138">
        <v>611213</v>
      </c>
      <c r="D42" s="145">
        <f>SUM('Obrazac 2. SUD'!D40+'Obrazac 2. IPA-2017'!D40+'TEKUĆA REZERVA'!D40+'OBRAZAC 2- IPA 2019'!D40)</f>
        <v>0</v>
      </c>
      <c r="E42" s="145">
        <f>SUM('Obrazac 2. SUD'!E40+'Obrazac 2. IPA-2017'!E40+'TEKUĆA REZERVA'!E40+'OBRAZAC 2- IPA 2019'!E40)</f>
        <v>19000</v>
      </c>
      <c r="F42" s="145">
        <f t="shared" si="0"/>
        <v>19000</v>
      </c>
      <c r="G42" s="148">
        <v>18360</v>
      </c>
      <c r="H42" s="149">
        <f>SUM('Obrazac 2. SUD'!H40+'Obrazac 2. IPA-2017'!H40+'TEKUĆA REZERVA'!H40+'OBRAZAC 2- IPA 2019'!H40)</f>
        <v>1500</v>
      </c>
      <c r="I42" s="128">
        <f t="shared" si="1"/>
        <v>0.96631578947368424</v>
      </c>
      <c r="J42" s="129">
        <f t="shared" si="2"/>
        <v>12.24</v>
      </c>
    </row>
    <row r="43" spans="1:10" x14ac:dyDescent="0.25">
      <c r="A43" s="45"/>
      <c r="B43" s="134" t="s">
        <v>106</v>
      </c>
      <c r="C43" s="138">
        <v>611214</v>
      </c>
      <c r="D43" s="145">
        <f>SUM('Obrazac 2. SUD'!D41+'Obrazac 2. IPA-2017'!D41+'TEKUĆA REZERVA'!D41+'OBRAZAC 2- IPA 2019'!D41)</f>
        <v>0</v>
      </c>
      <c r="E43" s="145">
        <f>SUM('Obrazac 2. SUD'!E41+'Obrazac 2. IPA-2017'!E41+'TEKUĆA REZERVA'!E41+'OBRAZAC 2- IPA 2019'!E41)</f>
        <v>22000</v>
      </c>
      <c r="F43" s="145">
        <f t="shared" si="0"/>
        <v>22000</v>
      </c>
      <c r="G43" s="148">
        <v>21577</v>
      </c>
      <c r="H43" s="149">
        <f>SUM('Obrazac 2. SUD'!H41+'Obrazac 2. IPA-2017'!H41+'TEKUĆA REZERVA'!H41+'OBRAZAC 2- IPA 2019'!H41)</f>
        <v>1826</v>
      </c>
      <c r="I43" s="128">
        <f t="shared" si="1"/>
        <v>0.98077272727272724</v>
      </c>
      <c r="J43" s="129">
        <f t="shared" si="2"/>
        <v>11.816538882803943</v>
      </c>
    </row>
    <row r="44" spans="1:10" x14ac:dyDescent="0.25">
      <c r="A44" s="45"/>
      <c r="B44" s="134" t="s">
        <v>107</v>
      </c>
      <c r="C44" s="138">
        <v>611216</v>
      </c>
      <c r="D44" s="145">
        <f>SUM('Obrazac 2. SUD'!D42+'Obrazac 2. IPA-2017'!D42+'TEKUĆA REZERVA'!D42+'OBRAZAC 2- IPA 2019'!D42)</f>
        <v>0</v>
      </c>
      <c r="E44" s="145">
        <f>SUM('Obrazac 2. SUD'!E42+'Obrazac 2. IPA-2017'!E42+'TEKUĆA REZERVA'!E42+'OBRAZAC 2- IPA 2019'!E42)</f>
        <v>0</v>
      </c>
      <c r="F44" s="145">
        <f t="shared" si="0"/>
        <v>0</v>
      </c>
      <c r="G44" s="148">
        <f>SUM('Obrazac 2. SUD'!G42+'Obrazac 2. IPA-2017'!G42+'TEKUĆA REZERVA'!G42+'OBRAZAC 2- IPA 2019'!G42)</f>
        <v>0</v>
      </c>
      <c r="H44" s="149">
        <f>SUM('Obrazac 2. SUD'!H42+'Obrazac 2. IPA-2017'!H42+'TEKUĆA REZERVA'!H42+'OBRAZAC 2- IPA 2019'!H42)</f>
        <v>0</v>
      </c>
      <c r="I44" s="128" t="e">
        <f t="shared" si="1"/>
        <v>#DIV/0!</v>
      </c>
      <c r="J44" s="129" t="e">
        <f t="shared" si="2"/>
        <v>#DIV/0!</v>
      </c>
    </row>
    <row r="45" spans="1:10" x14ac:dyDescent="0.25">
      <c r="A45" s="45"/>
      <c r="B45" s="134" t="s">
        <v>108</v>
      </c>
      <c r="C45" s="138">
        <v>611221</v>
      </c>
      <c r="D45" s="145">
        <f>SUM('Obrazac 2. SUD'!D43+'Obrazac 2. IPA-2017'!D43+'TEKUĆA REZERVA'!D43+'OBRAZAC 2- IPA 2019'!D43)</f>
        <v>226000</v>
      </c>
      <c r="E45" s="145">
        <v>239000</v>
      </c>
      <c r="F45" s="145">
        <f t="shared" si="0"/>
        <v>465000</v>
      </c>
      <c r="G45" s="148">
        <v>470128</v>
      </c>
      <c r="H45" s="149">
        <v>242990</v>
      </c>
      <c r="I45" s="128">
        <f t="shared" si="1"/>
        <v>1.0110279569892473</v>
      </c>
      <c r="J45" s="129">
        <f t="shared" si="2"/>
        <v>1.9347627474381661</v>
      </c>
    </row>
    <row r="46" spans="1:10" x14ac:dyDescent="0.25">
      <c r="A46" s="45"/>
      <c r="B46" s="134" t="s">
        <v>109</v>
      </c>
      <c r="C46" s="138">
        <v>611224</v>
      </c>
      <c r="D46" s="145">
        <f>SUM('Obrazac 2. SUD'!D44+'Obrazac 2. IPA-2017'!D44+'TEKUĆA REZERVA'!D44+'OBRAZAC 2- IPA 2019'!D44)</f>
        <v>270000</v>
      </c>
      <c r="E46" s="145">
        <v>0</v>
      </c>
      <c r="F46" s="145">
        <f t="shared" si="0"/>
        <v>270000</v>
      </c>
      <c r="G46" s="148">
        <v>271206</v>
      </c>
      <c r="H46" s="149">
        <v>272657</v>
      </c>
      <c r="I46" s="128">
        <f t="shared" si="1"/>
        <v>1.0044666666666666</v>
      </c>
      <c r="J46" s="129">
        <f t="shared" si="2"/>
        <v>0.99467829544079189</v>
      </c>
    </row>
    <row r="47" spans="1:10" x14ac:dyDescent="0.25">
      <c r="A47" s="45"/>
      <c r="B47" s="134" t="s">
        <v>110</v>
      </c>
      <c r="C47" s="138">
        <v>611225</v>
      </c>
      <c r="D47" s="145">
        <f>SUM('Obrazac 2. SUD'!D45+'Obrazac 2. IPA-2017'!D45+'TEKUĆA REZERVA'!D45+'OBRAZAC 2- IPA 2019'!D45)</f>
        <v>50000</v>
      </c>
      <c r="E47" s="145">
        <f>SUM('Obrazac 2. SUD'!E45+'Obrazac 2. IPA-2017'!E45+'TEKUĆA REZERVA'!E45+'OBRAZAC 2- IPA 2019'!E45)</f>
        <v>-39500</v>
      </c>
      <c r="F47" s="145">
        <f t="shared" si="0"/>
        <v>10500</v>
      </c>
      <c r="G47" s="148">
        <v>14841</v>
      </c>
      <c r="H47" s="149">
        <v>49100</v>
      </c>
      <c r="I47" s="128">
        <f t="shared" si="1"/>
        <v>1.4134285714285715</v>
      </c>
      <c r="J47" s="129">
        <f t="shared" si="2"/>
        <v>0.30226069246435844</v>
      </c>
    </row>
    <row r="48" spans="1:10" x14ac:dyDescent="0.25">
      <c r="A48" s="45"/>
      <c r="B48" s="134" t="s">
        <v>111</v>
      </c>
      <c r="C48" s="138">
        <v>611226</v>
      </c>
      <c r="D48" s="145">
        <f>SUM('Obrazac 2. SUD'!D46+'Obrazac 2. IPA-2017'!D46+'TEKUĆA REZERVA'!D46+'OBRAZAC 2- IPA 2019'!D46)</f>
        <v>8000</v>
      </c>
      <c r="E48" s="145">
        <f>SUM('Obrazac 2. SUD'!E46+'Obrazac 2. IPA-2017'!E46+'TEKUĆA REZERVA'!E46+'OBRAZAC 2- IPA 2019'!E46)</f>
        <v>-4500</v>
      </c>
      <c r="F48" s="145">
        <f t="shared" si="0"/>
        <v>3500</v>
      </c>
      <c r="G48" s="148">
        <v>3223</v>
      </c>
      <c r="H48" s="149">
        <v>7911</v>
      </c>
      <c r="I48" s="128">
        <f t="shared" si="1"/>
        <v>0.92085714285714282</v>
      </c>
      <c r="J48" s="129">
        <f t="shared" si="2"/>
        <v>0.40740740740740738</v>
      </c>
    </row>
    <row r="49" spans="1:10" x14ac:dyDescent="0.25">
      <c r="A49" s="45"/>
      <c r="B49" s="134" t="s">
        <v>112</v>
      </c>
      <c r="C49" s="138">
        <v>611227</v>
      </c>
      <c r="D49" s="145">
        <f>SUM('Obrazac 2. SUD'!D47+'Obrazac 2. IPA-2017'!D47+'TEKUĆA REZERVA'!D47+'OBRAZAC 2- IPA 2019'!D47)</f>
        <v>10000</v>
      </c>
      <c r="E49" s="145">
        <f>SUM('Obrazac 2. SUD'!E47+'Obrazac 2. IPA-2017'!E47+'TEKUĆA REZERVA'!E47+'OBRAZAC 2- IPA 2019'!E47)</f>
        <v>20500</v>
      </c>
      <c r="F49" s="145">
        <f t="shared" si="0"/>
        <v>30500</v>
      </c>
      <c r="G49" s="148">
        <v>22104</v>
      </c>
      <c r="H49" s="149">
        <v>18459</v>
      </c>
      <c r="I49" s="128">
        <f t="shared" si="1"/>
        <v>0.72472131147540986</v>
      </c>
      <c r="J49" s="129">
        <f t="shared" si="2"/>
        <v>1.1974646513895661</v>
      </c>
    </row>
    <row r="50" spans="1:10" x14ac:dyDescent="0.25">
      <c r="A50" s="45"/>
      <c r="B50" s="134" t="s">
        <v>243</v>
      </c>
      <c r="C50" s="138">
        <v>611228</v>
      </c>
      <c r="D50" s="145">
        <f>SUM('Obrazac 2. SUD'!D48+'Obrazac 2. IPA-2017'!D48+'TEKUĆA REZERVA'!D48+'OBRAZAC 2- IPA 2019'!D48)</f>
        <v>0</v>
      </c>
      <c r="E50" s="145">
        <f>SUM('Obrazac 2. SUD'!E48+'Obrazac 2. IPA-2017'!E48+'TEKUĆA REZERVA'!E48+'OBRAZAC 2- IPA 2019'!E48)</f>
        <v>0</v>
      </c>
      <c r="F50" s="145">
        <f t="shared" si="0"/>
        <v>0</v>
      </c>
      <c r="G50" s="148">
        <v>2763</v>
      </c>
      <c r="H50" s="149">
        <v>2637</v>
      </c>
      <c r="I50" s="128" t="e">
        <f t="shared" si="1"/>
        <v>#DIV/0!</v>
      </c>
      <c r="J50" s="129">
        <f t="shared" si="2"/>
        <v>1.0477815699658704</v>
      </c>
    </row>
    <row r="51" spans="1:10" x14ac:dyDescent="0.25">
      <c r="A51" s="45"/>
      <c r="B51" s="134" t="s">
        <v>113</v>
      </c>
      <c r="C51" s="138">
        <v>611272</v>
      </c>
      <c r="D51" s="145">
        <f>SUM('Obrazac 2. SUD'!D49+'Obrazac 2. IPA-2017'!D49+'TEKUĆA REZERVA'!D49+'OBRAZAC 2- IPA 2019'!D49)</f>
        <v>24000</v>
      </c>
      <c r="E51" s="145">
        <v>13000</v>
      </c>
      <c r="F51" s="145">
        <f t="shared" si="0"/>
        <v>37000</v>
      </c>
      <c r="G51" s="148">
        <v>31538</v>
      </c>
      <c r="H51" s="149">
        <v>26184</v>
      </c>
      <c r="I51" s="128">
        <f t="shared" si="1"/>
        <v>0.85237837837837838</v>
      </c>
      <c r="J51" s="129">
        <f t="shared" si="2"/>
        <v>1.2044760158875649</v>
      </c>
    </row>
    <row r="52" spans="1:10" x14ac:dyDescent="0.25">
      <c r="A52" s="45"/>
      <c r="B52" s="134" t="s">
        <v>114</v>
      </c>
      <c r="C52" s="138">
        <v>611273</v>
      </c>
      <c r="D52" s="145">
        <f>SUM('Obrazac 2. SUD'!D50+'Obrazac 2. IPA-2017'!D50+'TEKUĆA REZERVA'!D50+'OBRAZAC 2- IPA 2019'!D50)</f>
        <v>74000</v>
      </c>
      <c r="E52" s="145">
        <v>33000</v>
      </c>
      <c r="F52" s="145">
        <f t="shared" si="0"/>
        <v>107000</v>
      </c>
      <c r="G52" s="148">
        <v>95457</v>
      </c>
      <c r="H52" s="149">
        <v>80628</v>
      </c>
      <c r="I52" s="128">
        <f t="shared" si="1"/>
        <v>0.89212149532710283</v>
      </c>
      <c r="J52" s="129">
        <f t="shared" si="2"/>
        <v>1.1839187379074267</v>
      </c>
    </row>
    <row r="53" spans="1:10" x14ac:dyDescent="0.25">
      <c r="A53" s="45"/>
      <c r="B53" s="134" t="s">
        <v>115</v>
      </c>
      <c r="C53" s="138">
        <v>611274</v>
      </c>
      <c r="D53" s="145">
        <f>SUM('Obrazac 2. SUD'!D51+'Obrazac 2. IPA-2017'!D51+'TEKUĆA REZERVA'!D51+'OBRAZAC 2- IPA 2019'!D51)</f>
        <v>54000</v>
      </c>
      <c r="E53" s="145">
        <v>13000</v>
      </c>
      <c r="F53" s="145">
        <f t="shared" si="0"/>
        <v>67000</v>
      </c>
      <c r="G53" s="148">
        <v>65251</v>
      </c>
      <c r="H53" s="149">
        <v>55460</v>
      </c>
      <c r="I53" s="128">
        <f t="shared" si="1"/>
        <v>0.97389552238805965</v>
      </c>
      <c r="J53" s="129">
        <f t="shared" si="2"/>
        <v>1.1765416516408223</v>
      </c>
    </row>
    <row r="54" spans="1:10" x14ac:dyDescent="0.25">
      <c r="A54" s="45"/>
      <c r="B54" s="134" t="s">
        <v>116</v>
      </c>
      <c r="C54" s="138">
        <v>611275</v>
      </c>
      <c r="D54" s="145">
        <f>SUM('Obrazac 2. SUD'!D52+'Obrazac 2. IPA-2017'!D52+'TEKUĆA REZERVA'!D52+'OBRAZAC 2- IPA 2019'!D52)</f>
        <v>8000</v>
      </c>
      <c r="E54" s="145">
        <v>3000</v>
      </c>
      <c r="F54" s="145">
        <f t="shared" si="0"/>
        <v>11000</v>
      </c>
      <c r="G54" s="148">
        <v>5741</v>
      </c>
      <c r="H54" s="149">
        <v>5230</v>
      </c>
      <c r="I54" s="128">
        <f t="shared" si="1"/>
        <v>0.52190909090909088</v>
      </c>
      <c r="J54" s="129">
        <f t="shared" si="2"/>
        <v>1.0977055449330784</v>
      </c>
    </row>
    <row r="55" spans="1:10" x14ac:dyDescent="0.25">
      <c r="A55" s="45"/>
      <c r="B55" s="134" t="s">
        <v>117</v>
      </c>
      <c r="C55" s="138">
        <v>611276</v>
      </c>
      <c r="D55" s="145">
        <f>SUM('Obrazac 2. SUD'!D53+'Obrazac 2. IPA-2017'!D53+'TEKUĆA REZERVA'!D53+'OBRAZAC 2- IPA 2019'!D53)</f>
        <v>6000</v>
      </c>
      <c r="E55" s="145">
        <v>1500</v>
      </c>
      <c r="F55" s="145">
        <f t="shared" si="0"/>
        <v>7500</v>
      </c>
      <c r="G55" s="148">
        <v>4313</v>
      </c>
      <c r="H55" s="149">
        <v>2972</v>
      </c>
      <c r="I55" s="128">
        <f t="shared" si="1"/>
        <v>0.57506666666666661</v>
      </c>
      <c r="J55" s="129">
        <f t="shared" si="2"/>
        <v>1.4512113055181697</v>
      </c>
    </row>
    <row r="56" spans="1:10" x14ac:dyDescent="0.25">
      <c r="A56" s="45"/>
      <c r="B56" s="134" t="s">
        <v>118</v>
      </c>
      <c r="C56" s="138">
        <v>611277</v>
      </c>
      <c r="D56" s="145">
        <f>SUM('Obrazac 2. SUD'!D54+'Obrazac 2. IPA-2017'!D54+'TEKUĆA REZERVA'!D54+'OBRAZAC 2- IPA 2019'!D54)</f>
        <v>0</v>
      </c>
      <c r="E56" s="145">
        <f>SUM('Obrazac 2. SUD'!E54+'Obrazac 2. IPA-2017'!E54+'TEKUĆA REZERVA'!E54+'OBRAZAC 2- IPA 2019'!E54)</f>
        <v>2000</v>
      </c>
      <c r="F56" s="145">
        <f t="shared" si="0"/>
        <v>2000</v>
      </c>
      <c r="G56" s="148">
        <f>SUM('Obrazac 2. SUD'!G54+'Obrazac 2. IPA-2017'!G54+'TEKUĆA REZERVA'!G54+'OBRAZAC 2- IPA 2019'!G54)</f>
        <v>0</v>
      </c>
      <c r="H56" s="149">
        <f>SUM('Obrazac 2. SUD'!H54+'Obrazac 2. IPA-2017'!H54+'TEKUĆA REZERVA'!H54+'OBRAZAC 2- IPA 2019'!H54)</f>
        <v>0</v>
      </c>
      <c r="I56" s="128">
        <f t="shared" si="1"/>
        <v>0</v>
      </c>
      <c r="J56" s="129" t="e">
        <f t="shared" si="2"/>
        <v>#DIV/0!</v>
      </c>
    </row>
    <row r="57" spans="1:10" x14ac:dyDescent="0.25">
      <c r="A57" s="45"/>
      <c r="B57" s="134" t="s">
        <v>119</v>
      </c>
      <c r="C57" s="138">
        <v>611291</v>
      </c>
      <c r="D57" s="145">
        <f>SUM('Obrazac 2. SUD'!D55+'Obrazac 2. IPA-2017'!D55+'TEKUĆA REZERVA'!D55+'OBRAZAC 2- IPA 2019'!D55)</f>
        <v>0</v>
      </c>
      <c r="E57" s="145">
        <f>SUM('Obrazac 2. SUD'!E55+'Obrazac 2. IPA-2017'!E55+'TEKUĆA REZERVA'!E55+'OBRAZAC 2- IPA 2019'!E55)</f>
        <v>1590</v>
      </c>
      <c r="F57" s="145">
        <f t="shared" si="0"/>
        <v>1590</v>
      </c>
      <c r="G57" s="148">
        <f>SUM('Obrazac 2. SUD'!G55+'Obrazac 2. IPA-2017'!G55+'TEKUĆA REZERVA'!G55+'OBRAZAC 2- IPA 2019'!G55)</f>
        <v>0</v>
      </c>
      <c r="H57" s="149">
        <f>SUM('Obrazac 2. SUD'!H55+'Obrazac 2. IPA-2017'!H55+'TEKUĆA REZERVA'!H55+'OBRAZAC 2- IPA 2019'!H55)</f>
        <v>0</v>
      </c>
      <c r="I57" s="128">
        <f t="shared" si="1"/>
        <v>0</v>
      </c>
      <c r="J57" s="129" t="e">
        <f t="shared" si="2"/>
        <v>#DIV/0!</v>
      </c>
    </row>
    <row r="58" spans="1:10" ht="36.75" x14ac:dyDescent="0.25">
      <c r="A58" s="156">
        <v>6</v>
      </c>
      <c r="B58" s="106" t="s">
        <v>30</v>
      </c>
      <c r="C58" s="107">
        <v>613000</v>
      </c>
      <c r="D58" s="42">
        <f>SUM('Obrazac 2. SUD'!D56+'Obrazac 2. IPA-2017'!D56+'TEKUĆA REZERVA'!D56+'OBRAZAC 2- IPA 2019'!D56)</f>
        <v>3290000</v>
      </c>
      <c r="E58" s="42">
        <f>SUM('Obrazac 2. SUD'!E56+'Obrazac 2. IPA-2017'!E56+'TEKUĆA REZERVA'!E56+'OBRAZAC 2- IPA 2019'!E56)</f>
        <v>-279862</v>
      </c>
      <c r="F58" s="42">
        <f t="shared" si="0"/>
        <v>3010138</v>
      </c>
      <c r="G58" s="80">
        <v>2551085</v>
      </c>
      <c r="H58" s="81">
        <v>3193112</v>
      </c>
      <c r="I58" s="154">
        <f t="shared" si="1"/>
        <v>0.84749768947470183</v>
      </c>
      <c r="J58" s="155">
        <f t="shared" si="2"/>
        <v>0.79893376743440259</v>
      </c>
    </row>
    <row r="59" spans="1:10" x14ac:dyDescent="0.25">
      <c r="A59" s="122">
        <v>7</v>
      </c>
      <c r="B59" s="108" t="s">
        <v>31</v>
      </c>
      <c r="C59" s="109">
        <v>613100</v>
      </c>
      <c r="D59" s="125">
        <f>SUM('Obrazac 2. SUD'!D57+'Obrazac 2. IPA-2017'!D57+'TEKUĆA REZERVA'!D57+'OBRAZAC 2- IPA 2019'!D57)</f>
        <v>16000</v>
      </c>
      <c r="E59" s="125">
        <f>SUM('Obrazac 2. SUD'!E57+'Obrazac 2. IPA-2017'!E57+'TEKUĆA REZERVA'!E57+'OBRAZAC 2- IPA 2019'!E57)</f>
        <v>0</v>
      </c>
      <c r="F59" s="125">
        <f t="shared" si="0"/>
        <v>16000</v>
      </c>
      <c r="G59" s="151">
        <v>4932</v>
      </c>
      <c r="H59" s="152">
        <v>2388</v>
      </c>
      <c r="I59" s="114">
        <f t="shared" si="1"/>
        <v>0.30825000000000002</v>
      </c>
      <c r="J59" s="115">
        <f t="shared" si="2"/>
        <v>2.0653266331658293</v>
      </c>
    </row>
    <row r="60" spans="1:10" x14ac:dyDescent="0.25">
      <c r="A60" s="45"/>
      <c r="B60" s="134" t="s">
        <v>120</v>
      </c>
      <c r="C60" s="135">
        <v>613111</v>
      </c>
      <c r="D60" s="145">
        <f>SUM('Obrazac 2. SUD'!D58+'Obrazac 2. IPA-2017'!D58+'TEKUĆA REZERVA'!D58+'OBRAZAC 2- IPA 2019'!D58)</f>
        <v>0</v>
      </c>
      <c r="E60" s="145">
        <f>SUM('Obrazac 2. SUD'!E58+'Obrazac 2. IPA-2017'!E58+'TEKUĆA REZERVA'!E58+'OBRAZAC 2- IPA 2019'!E58)</f>
        <v>0</v>
      </c>
      <c r="F60" s="145">
        <f t="shared" si="0"/>
        <v>0</v>
      </c>
      <c r="G60" s="148">
        <f>SUM('Obrazac 2. SUD'!G58+'Obrazac 2. IPA-2017'!G58+'TEKUĆA REZERVA'!G58+'OBRAZAC 2- IPA 2019'!G58)</f>
        <v>0</v>
      </c>
      <c r="H60" s="149">
        <v>0</v>
      </c>
      <c r="I60" s="128" t="e">
        <f t="shared" si="1"/>
        <v>#DIV/0!</v>
      </c>
      <c r="J60" s="129" t="e">
        <f t="shared" si="2"/>
        <v>#DIV/0!</v>
      </c>
    </row>
    <row r="61" spans="1:10" x14ac:dyDescent="0.25">
      <c r="A61" s="45"/>
      <c r="B61" s="134" t="s">
        <v>121</v>
      </c>
      <c r="C61" s="135">
        <v>613112</v>
      </c>
      <c r="D61" s="145">
        <f>SUM('Obrazac 2. SUD'!D59+'Obrazac 2. IPA-2017'!D59+'TEKUĆA REZERVA'!D59+'OBRAZAC 2- IPA 2019'!D59)</f>
        <v>0</v>
      </c>
      <c r="E61" s="145">
        <f>SUM('Obrazac 2. SUD'!E59+'Obrazac 2. IPA-2017'!E59+'TEKUĆA REZERVA'!E59+'OBRAZAC 2- IPA 2019'!E59)</f>
        <v>0</v>
      </c>
      <c r="F61" s="145">
        <f t="shared" si="0"/>
        <v>0</v>
      </c>
      <c r="G61" s="148">
        <f>SUM('Obrazac 2. SUD'!G59+'Obrazac 2. IPA-2017'!G59+'TEKUĆA REZERVA'!G59+'OBRAZAC 2- IPA 2019'!G59)</f>
        <v>0</v>
      </c>
      <c r="H61" s="149">
        <f>SUM('Obrazac 2. SUD'!H59+'Obrazac 2. IPA-2017'!H59+'TEKUĆA REZERVA'!H59+'OBRAZAC 2- IPA 2019'!H59)</f>
        <v>0</v>
      </c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122</v>
      </c>
      <c r="C62" s="135">
        <v>613113</v>
      </c>
      <c r="D62" s="145">
        <f>SUM('Obrazac 2. SUD'!D60+'Obrazac 2. IPA-2017'!D60+'TEKUĆA REZERVA'!D60+'OBRAZAC 2- IPA 2019'!D60)</f>
        <v>2000</v>
      </c>
      <c r="E62" s="145">
        <f>SUM('Obrazac 2. SUD'!E60+'Obrazac 2. IPA-2017'!E60+'TEKUĆA REZERVA'!E60+'OBRAZAC 2- IPA 2019'!E60)</f>
        <v>0</v>
      </c>
      <c r="F62" s="145">
        <f t="shared" si="0"/>
        <v>2000</v>
      </c>
      <c r="G62" s="148">
        <v>1107</v>
      </c>
      <c r="H62" s="149">
        <v>516</v>
      </c>
      <c r="I62" s="128">
        <f t="shared" si="1"/>
        <v>0.55349999999999999</v>
      </c>
      <c r="J62" s="129">
        <f t="shared" si="2"/>
        <v>2.1453488372093021</v>
      </c>
    </row>
    <row r="63" spans="1:10" x14ac:dyDescent="0.25">
      <c r="A63" s="45"/>
      <c r="B63" s="134" t="s">
        <v>242</v>
      </c>
      <c r="C63" s="135">
        <v>613114</v>
      </c>
      <c r="D63" s="145">
        <f>SUM('Obrazac 2. SUD'!D61+'Obrazac 2. IPA-2017'!D61+'TEKUĆA REZERVA'!D61+'OBRAZAC 2- IPA 2019'!D61)</f>
        <v>4000</v>
      </c>
      <c r="E63" s="145">
        <f>SUM('Obrazac 2. SUD'!E61+'Obrazac 2. IPA-2017'!E61+'TEKUĆA REZERVA'!E61+'OBRAZAC 2- IPA 2019'!E61)</f>
        <v>0</v>
      </c>
      <c r="F63" s="145">
        <f t="shared" si="0"/>
        <v>4000</v>
      </c>
      <c r="G63" s="148">
        <v>1323</v>
      </c>
      <c r="H63" s="149">
        <v>844</v>
      </c>
      <c r="I63" s="128">
        <f t="shared" si="1"/>
        <v>0.33074999999999999</v>
      </c>
      <c r="J63" s="129">
        <f t="shared" si="2"/>
        <v>1.5675355450236967</v>
      </c>
    </row>
    <row r="64" spans="1:10" x14ac:dyDescent="0.25">
      <c r="A64" s="45"/>
      <c r="B64" s="134" t="s">
        <v>124</v>
      </c>
      <c r="C64" s="135">
        <v>613115</v>
      </c>
      <c r="D64" s="145">
        <f>SUM('Obrazac 2. SUD'!D62+'Obrazac 2. IPA-2017'!D62+'TEKUĆA REZERVA'!D62+'OBRAZAC 2- IPA 2019'!D62)</f>
        <v>2000</v>
      </c>
      <c r="E64" s="145">
        <f>SUM('Obrazac 2. SUD'!E62+'Obrazac 2. IPA-2017'!E62+'TEKUĆA REZERVA'!E62+'OBRAZAC 2- IPA 2019'!E62)</f>
        <v>0</v>
      </c>
      <c r="F64" s="145">
        <f t="shared" si="0"/>
        <v>2000</v>
      </c>
      <c r="G64" s="148">
        <v>138</v>
      </c>
      <c r="H64" s="149">
        <v>521</v>
      </c>
      <c r="I64" s="128">
        <f t="shared" si="1"/>
        <v>6.9000000000000006E-2</v>
      </c>
      <c r="J64" s="129">
        <f t="shared" si="2"/>
        <v>0.26487523992322459</v>
      </c>
    </row>
    <row r="65" spans="1:10" x14ac:dyDescent="0.25">
      <c r="A65" s="45"/>
      <c r="B65" s="134" t="s">
        <v>125</v>
      </c>
      <c r="C65" s="135">
        <v>613116</v>
      </c>
      <c r="D65" s="145">
        <f>SUM('Obrazac 2. SUD'!D63+'Obrazac 2. IPA-2017'!D63+'TEKUĆA REZERVA'!D63+'OBRAZAC 2- IPA 2019'!D63)</f>
        <v>1000</v>
      </c>
      <c r="E65" s="145">
        <f>SUM('Obrazac 2. SUD'!E63+'Obrazac 2. IPA-2017'!E63+'TEKUĆA REZERVA'!E63+'OBRAZAC 2- IPA 2019'!E63)</f>
        <v>0</v>
      </c>
      <c r="F65" s="145">
        <f t="shared" si="0"/>
        <v>1000</v>
      </c>
      <c r="G65" s="148">
        <v>52</v>
      </c>
      <c r="H65" s="149">
        <v>12</v>
      </c>
      <c r="I65" s="128">
        <f t="shared" si="1"/>
        <v>5.1999999999999998E-2</v>
      </c>
      <c r="J65" s="129">
        <f t="shared" si="2"/>
        <v>4.333333333333333</v>
      </c>
    </row>
    <row r="66" spans="1:10" x14ac:dyDescent="0.25">
      <c r="A66" s="45"/>
      <c r="B66" s="134" t="s">
        <v>126</v>
      </c>
      <c r="C66" s="135">
        <v>613117</v>
      </c>
      <c r="D66" s="145">
        <f>SUM('Obrazac 2. SUD'!D64+'Obrazac 2. IPA-2017'!D64+'TEKUĆA REZERVA'!D64+'OBRAZAC 2- IPA 2019'!D64)</f>
        <v>0</v>
      </c>
      <c r="E66" s="145">
        <f>SUM('Obrazac 2. SUD'!E64+'Obrazac 2. IPA-2017'!E64+'TEKUĆA REZERVA'!E64+'OBRAZAC 2- IPA 2019'!E64)</f>
        <v>0</v>
      </c>
      <c r="F66" s="145">
        <f t="shared" si="0"/>
        <v>0</v>
      </c>
      <c r="G66" s="148">
        <f>SUM('Obrazac 2. SUD'!G64+'Obrazac 2. IPA-2017'!G64+'TEKUĆA REZERVA'!G64+'OBRAZAC 2- IPA 2019'!G64)</f>
        <v>0</v>
      </c>
      <c r="H66" s="149">
        <v>0</v>
      </c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127</v>
      </c>
      <c r="C67" s="135">
        <v>613121</v>
      </c>
      <c r="D67" s="145">
        <f>SUM('Obrazac 2. SUD'!D65+'Obrazac 2. IPA-2017'!D65+'TEKUĆA REZERVA'!D65+'OBRAZAC 2- IPA 2019'!D65)</f>
        <v>1000</v>
      </c>
      <c r="E67" s="145">
        <f>SUM('Obrazac 2. SUD'!E65+'Obrazac 2. IPA-2017'!E65+'TEKUĆA REZERVA'!E65+'OBRAZAC 2- IPA 2019'!E65)</f>
        <v>0</v>
      </c>
      <c r="F67" s="145">
        <f t="shared" si="0"/>
        <v>1000</v>
      </c>
      <c r="G67" s="148">
        <v>0</v>
      </c>
      <c r="H67" s="149">
        <f>SUM('Obrazac 2. SUD'!H65+'Obrazac 2. IPA-2017'!H65+'TEKUĆA REZERVA'!H65+'OBRAZAC 2- IPA 2019'!H65)</f>
        <v>0</v>
      </c>
      <c r="I67" s="128">
        <f t="shared" si="1"/>
        <v>0</v>
      </c>
      <c r="J67" s="129" t="e">
        <f t="shared" si="2"/>
        <v>#DIV/0!</v>
      </c>
    </row>
    <row r="68" spans="1:10" x14ac:dyDescent="0.25">
      <c r="A68" s="45"/>
      <c r="B68" s="134" t="s">
        <v>128</v>
      </c>
      <c r="C68" s="135">
        <v>613122</v>
      </c>
      <c r="D68" s="145">
        <f>SUM('Obrazac 2. SUD'!D66+'Obrazac 2. IPA-2017'!D66+'TEKUĆA REZERVA'!D66+'OBRAZAC 2- IPA 2019'!D66)</f>
        <v>0</v>
      </c>
      <c r="E68" s="145">
        <f>SUM('Obrazac 2. SUD'!E66+'Obrazac 2. IPA-2017'!E66+'TEKUĆA REZERVA'!E66+'OBRAZAC 2- IPA 2019'!E66)</f>
        <v>0</v>
      </c>
      <c r="F68" s="145">
        <f t="shared" si="0"/>
        <v>0</v>
      </c>
      <c r="G68" s="148">
        <f>SUM('Obrazac 2. SUD'!G66+'Obrazac 2. IPA-2017'!G66+'TEKUĆA REZERVA'!G66+'OBRAZAC 2- IPA 2019'!G66)</f>
        <v>0</v>
      </c>
      <c r="H68" s="149">
        <f>SUM('Obrazac 2. SUD'!H66+'Obrazac 2. IPA-2017'!H66+'TEKUĆA REZERVA'!H66+'OBRAZAC 2- IPA 2019'!H66)</f>
        <v>0</v>
      </c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129</v>
      </c>
      <c r="C69" s="135">
        <v>613123</v>
      </c>
      <c r="D69" s="145">
        <f>SUM('Obrazac 2. SUD'!D67+'Obrazac 2. IPA-2017'!D67+'TEKUĆA REZERVA'!D67+'OBRAZAC 2- IPA 2019'!D67)</f>
        <v>2000</v>
      </c>
      <c r="E69" s="145">
        <f>SUM('Obrazac 2. SUD'!E67+'Obrazac 2. IPA-2017'!E67+'TEKUĆA REZERVA'!E67+'OBRAZAC 2- IPA 2019'!E67)</f>
        <v>0</v>
      </c>
      <c r="F69" s="145">
        <f t="shared" si="0"/>
        <v>2000</v>
      </c>
      <c r="G69" s="148">
        <f>SUM('Obrazac 2. SUD'!G67+'Obrazac 2. IPA-2017'!G67+'TEKUĆA REZERVA'!G67+'OBRAZAC 2- IPA 2019'!G67)</f>
        <v>505</v>
      </c>
      <c r="H69" s="149">
        <v>0</v>
      </c>
      <c r="I69" s="128">
        <f t="shared" si="1"/>
        <v>0.2525</v>
      </c>
      <c r="J69" s="129" t="e">
        <f t="shared" si="2"/>
        <v>#DIV/0!</v>
      </c>
    </row>
    <row r="70" spans="1:10" x14ac:dyDescent="0.25">
      <c r="A70" s="45"/>
      <c r="B70" s="134" t="s">
        <v>130</v>
      </c>
      <c r="C70" s="135">
        <v>613124</v>
      </c>
      <c r="D70" s="145">
        <f>SUM('Obrazac 2. SUD'!D68+'Obrazac 2. IPA-2017'!D68+'TEKUĆA REZERVA'!D68+'OBRAZAC 2- IPA 2019'!D68)</f>
        <v>2000</v>
      </c>
      <c r="E70" s="145">
        <f>SUM('Obrazac 2. SUD'!E68+'Obrazac 2. IPA-2017'!E68+'TEKUĆA REZERVA'!E68+'OBRAZAC 2- IPA 2019'!E68)</f>
        <v>0</v>
      </c>
      <c r="F70" s="145">
        <f t="shared" si="0"/>
        <v>2000</v>
      </c>
      <c r="G70" s="148">
        <v>1383</v>
      </c>
      <c r="H70" s="149">
        <v>0</v>
      </c>
      <c r="I70" s="128">
        <f t="shared" si="1"/>
        <v>0.6915</v>
      </c>
      <c r="J70" s="129" t="e">
        <f t="shared" si="2"/>
        <v>#DIV/0!</v>
      </c>
    </row>
    <row r="71" spans="1:10" x14ac:dyDescent="0.25">
      <c r="A71" s="45"/>
      <c r="B71" s="134" t="s">
        <v>131</v>
      </c>
      <c r="C71" s="135">
        <v>613125</v>
      </c>
      <c r="D71" s="145">
        <f>SUM('Obrazac 2. SUD'!D69+'Obrazac 2. IPA-2017'!D69+'TEKUĆA REZERVA'!D69+'OBRAZAC 2- IPA 2019'!D69)</f>
        <v>2000</v>
      </c>
      <c r="E71" s="145">
        <f>SUM('Obrazac 2. SUD'!E69+'Obrazac 2. IPA-2017'!E69+'TEKUĆA REZERVA'!E69+'OBRAZAC 2- IPA 2019'!E69)</f>
        <v>0</v>
      </c>
      <c r="F71" s="145">
        <f t="shared" si="0"/>
        <v>2000</v>
      </c>
      <c r="G71" s="148">
        <v>343</v>
      </c>
      <c r="H71" s="149">
        <v>490</v>
      </c>
      <c r="I71" s="128">
        <f t="shared" si="1"/>
        <v>0.17150000000000001</v>
      </c>
      <c r="J71" s="129">
        <f t="shared" si="2"/>
        <v>0.7</v>
      </c>
    </row>
    <row r="72" spans="1:10" x14ac:dyDescent="0.25">
      <c r="A72" s="45"/>
      <c r="B72" s="134" t="s">
        <v>132</v>
      </c>
      <c r="C72" s="135">
        <v>613126</v>
      </c>
      <c r="D72" s="145">
        <f>SUM('Obrazac 2. SUD'!D70+'Obrazac 2. IPA-2017'!D70+'TEKUĆA REZERVA'!D70+'OBRAZAC 2- IPA 2019'!D70)</f>
        <v>0</v>
      </c>
      <c r="E72" s="145">
        <f>SUM('Obrazac 2. SUD'!E70+'Obrazac 2. IPA-2017'!E70+'TEKUĆA REZERVA'!E70+'OBRAZAC 2- IPA 2019'!E70)</f>
        <v>0</v>
      </c>
      <c r="F72" s="145">
        <f t="shared" si="0"/>
        <v>0</v>
      </c>
      <c r="G72" s="148">
        <v>58</v>
      </c>
      <c r="H72" s="149">
        <v>5</v>
      </c>
      <c r="I72" s="128" t="e">
        <f t="shared" si="1"/>
        <v>#DIV/0!</v>
      </c>
      <c r="J72" s="129">
        <f t="shared" si="2"/>
        <v>11.6</v>
      </c>
    </row>
    <row r="73" spans="1:10" x14ac:dyDescent="0.25">
      <c r="A73" s="45"/>
      <c r="B73" s="134" t="s">
        <v>133</v>
      </c>
      <c r="C73" s="135">
        <v>613127</v>
      </c>
      <c r="D73" s="145">
        <f>SUM('Obrazac 2. SUD'!D71+'Obrazac 2. IPA-2017'!D71+'TEKUĆA REZERVA'!D71+'OBRAZAC 2- IPA 2019'!D71)</f>
        <v>0</v>
      </c>
      <c r="E73" s="145">
        <f>SUM('Obrazac 2. SUD'!E71+'Obrazac 2. IPA-2017'!E71+'TEKUĆA REZERVA'!E71+'OBRAZAC 2- IPA 2019'!E71)</f>
        <v>0</v>
      </c>
      <c r="F73" s="145">
        <f t="shared" si="0"/>
        <v>0</v>
      </c>
      <c r="G73" s="148">
        <v>23</v>
      </c>
      <c r="H73" s="149">
        <v>0</v>
      </c>
      <c r="I73" s="128" t="e">
        <f t="shared" si="1"/>
        <v>#DIV/0!</v>
      </c>
      <c r="J73" s="129" t="e">
        <f t="shared" si="2"/>
        <v>#DIV/0!</v>
      </c>
    </row>
    <row r="74" spans="1:10" ht="24.75" x14ac:dyDescent="0.25">
      <c r="A74" s="123">
        <v>8</v>
      </c>
      <c r="B74" s="108" t="s">
        <v>32</v>
      </c>
      <c r="C74" s="109">
        <v>613200</v>
      </c>
      <c r="D74" s="125">
        <f>SUM('Obrazac 2. SUD'!D72+'Obrazac 2. IPA-2017'!D72+'TEKUĆA REZERVA'!D72+'OBRAZAC 2- IPA 2019'!D72)</f>
        <v>227000</v>
      </c>
      <c r="E74" s="125">
        <f>SUM('Obrazac 2. SUD'!E72+'Obrazac 2. IPA-2017'!E72+'TEKUĆA REZERVA'!E72+'OBRAZAC 2- IPA 2019'!E72)</f>
        <v>13000</v>
      </c>
      <c r="F74" s="125">
        <f t="shared" si="0"/>
        <v>240000</v>
      </c>
      <c r="G74" s="151">
        <v>234921</v>
      </c>
      <c r="H74" s="152">
        <v>229521</v>
      </c>
      <c r="I74" s="114">
        <f t="shared" si="1"/>
        <v>0.97883750000000003</v>
      </c>
      <c r="J74" s="115">
        <f t="shared" si="2"/>
        <v>1.0235272589436262</v>
      </c>
    </row>
    <row r="75" spans="1:10" x14ac:dyDescent="0.25">
      <c r="A75" s="39"/>
      <c r="B75" s="136" t="s">
        <v>134</v>
      </c>
      <c r="C75" s="138">
        <v>613211</v>
      </c>
      <c r="D75" s="145">
        <f>SUM('Obrazac 2. SUD'!D73+'Obrazac 2. IPA-2017'!D73+'TEKUĆA REZERVA'!D73+'OBRAZAC 2- IPA 2019'!D73)</f>
        <v>30000</v>
      </c>
      <c r="E75" s="145">
        <f>SUM('Obrazac 2. SUD'!E73+'Obrazac 2. IPA-2017'!E73+'TEKUĆA REZERVA'!E73+'OBRAZAC 2- IPA 2019'!E73)</f>
        <v>0</v>
      </c>
      <c r="F75" s="145">
        <f t="shared" si="0"/>
        <v>30000</v>
      </c>
      <c r="G75" s="148">
        <v>20732</v>
      </c>
      <c r="H75" s="149">
        <v>20622</v>
      </c>
      <c r="I75" s="128">
        <f>SUM(G75/F75)</f>
        <v>0.69106666666666672</v>
      </c>
      <c r="J75" s="129">
        <f t="shared" si="2"/>
        <v>1.0053341092037629</v>
      </c>
    </row>
    <row r="76" spans="1:10" x14ac:dyDescent="0.25">
      <c r="A76" s="39"/>
      <c r="B76" s="136" t="s">
        <v>135</v>
      </c>
      <c r="C76" s="138">
        <v>613212</v>
      </c>
      <c r="D76" s="145">
        <f>SUM('Obrazac 2. SUD'!D74+'Obrazac 2. IPA-2017'!D74+'TEKUĆA REZERVA'!D74+'OBRAZAC 2- IPA 2019'!D74)</f>
        <v>8000</v>
      </c>
      <c r="E76" s="145">
        <f>SUM('Obrazac 2. SUD'!E74+'Obrazac 2. IPA-2017'!E74+'TEKUĆA REZERVA'!E74+'OBRAZAC 2- IPA 2019'!E74)</f>
        <v>0</v>
      </c>
      <c r="F76" s="145">
        <f t="shared" si="0"/>
        <v>8000</v>
      </c>
      <c r="G76" s="148">
        <v>4140</v>
      </c>
      <c r="H76" s="149">
        <v>3710</v>
      </c>
      <c r="I76" s="128">
        <f t="shared" si="1"/>
        <v>0.51749999999999996</v>
      </c>
      <c r="J76" s="129">
        <f t="shared" si="2"/>
        <v>1.1159029649595686</v>
      </c>
    </row>
    <row r="77" spans="1:10" x14ac:dyDescent="0.25">
      <c r="A77" s="39"/>
      <c r="B77" s="136" t="s">
        <v>136</v>
      </c>
      <c r="C77" s="138">
        <v>613213</v>
      </c>
      <c r="D77" s="145">
        <f>SUM('Obrazac 2. SUD'!D75+'Obrazac 2. IPA-2017'!D75+'TEKUĆA REZERVA'!D75+'OBRAZAC 2- IPA 2019'!D75)</f>
        <v>5000</v>
      </c>
      <c r="E77" s="145">
        <f>SUM('Obrazac 2. SUD'!E75+'Obrazac 2. IPA-2017'!E75+'TEKUĆA REZERVA'!E75+'OBRAZAC 2- IPA 2019'!E75)</f>
        <v>0</v>
      </c>
      <c r="F77" s="145">
        <f t="shared" si="0"/>
        <v>5000</v>
      </c>
      <c r="G77" s="148">
        <v>4232</v>
      </c>
      <c r="H77" s="149">
        <v>4535</v>
      </c>
      <c r="I77" s="128">
        <f t="shared" si="1"/>
        <v>0.84640000000000004</v>
      </c>
      <c r="J77" s="129">
        <f t="shared" si="2"/>
        <v>0.93318632855567807</v>
      </c>
    </row>
    <row r="78" spans="1:10" x14ac:dyDescent="0.25">
      <c r="A78" s="39"/>
      <c r="B78" s="136" t="s">
        <v>137</v>
      </c>
      <c r="C78" s="138">
        <v>613221</v>
      </c>
      <c r="D78" s="145">
        <f>SUM('Obrazac 2. SUD'!D76+'Obrazac 2. IPA-2017'!D76+'TEKUĆA REZERVA'!D76+'OBRAZAC 2- IPA 2019'!D76)</f>
        <v>184000</v>
      </c>
      <c r="E78" s="145">
        <f>SUM('Obrazac 2. SUD'!E76+'Obrazac 2. IPA-2017'!E76+'TEKUĆA REZERVA'!E76+'OBRAZAC 2- IPA 2019'!E76)</f>
        <v>13000</v>
      </c>
      <c r="F78" s="145">
        <f t="shared" si="0"/>
        <v>197000</v>
      </c>
      <c r="G78" s="148">
        <v>205817</v>
      </c>
      <c r="H78" s="149">
        <v>200654</v>
      </c>
      <c r="I78" s="128">
        <f t="shared" si="1"/>
        <v>1.0447563451776649</v>
      </c>
      <c r="J78" s="129">
        <f t="shared" si="2"/>
        <v>1.0257308600875139</v>
      </c>
    </row>
    <row r="79" spans="1:10" x14ac:dyDescent="0.25">
      <c r="A79" s="39"/>
      <c r="B79" s="136" t="s">
        <v>229</v>
      </c>
      <c r="C79" s="138">
        <v>613222</v>
      </c>
      <c r="D79" s="145">
        <f>SUM('Obrazac 2. SUD'!D77+'Obrazac 2. IPA-2017'!D77+'TEKUĆA REZERVA'!D77+'OBRAZAC 2- IPA 2019'!D77)</f>
        <v>0</v>
      </c>
      <c r="E79" s="145">
        <f>SUM('Obrazac 2. SUD'!E77+'Obrazac 2. IPA-2017'!E77+'TEKUĆA REZERVA'!E77+'OBRAZAC 2- IPA 2019'!E77)</f>
        <v>0</v>
      </c>
      <c r="F79" s="145">
        <f t="shared" si="0"/>
        <v>0</v>
      </c>
      <c r="G79" s="148">
        <v>0</v>
      </c>
      <c r="H79" s="149">
        <v>0</v>
      </c>
      <c r="I79" s="128" t="e">
        <f t="shared" si="1"/>
        <v>#DIV/0!</v>
      </c>
      <c r="J79" s="129" t="e">
        <f t="shared" si="2"/>
        <v>#DIV/0!</v>
      </c>
    </row>
    <row r="80" spans="1:10" ht="24.75" x14ac:dyDescent="0.25">
      <c r="A80" s="122">
        <v>9</v>
      </c>
      <c r="B80" s="108" t="s">
        <v>33</v>
      </c>
      <c r="C80" s="109">
        <v>613300</v>
      </c>
      <c r="D80" s="125">
        <f>SUM('Obrazac 2. SUD'!D78+'Obrazac 2. IPA-2017'!D78+'TEKUĆA REZERVA'!D78+'OBRAZAC 2- IPA 2019'!D78)</f>
        <v>249000</v>
      </c>
      <c r="E80" s="125">
        <f>SUM('Obrazac 2. SUD'!E78+'Obrazac 2. IPA-2017'!E78+'TEKUĆA REZERVA'!E78+'OBRAZAC 2- IPA 2019'!E78)</f>
        <v>12000</v>
      </c>
      <c r="F80" s="125">
        <f t="shared" si="0"/>
        <v>261000</v>
      </c>
      <c r="G80" s="151">
        <v>259763</v>
      </c>
      <c r="H80" s="152">
        <v>228533</v>
      </c>
      <c r="I80" s="114">
        <f t="shared" si="1"/>
        <v>0.99526053639846745</v>
      </c>
      <c r="J80" s="115">
        <f t="shared" si="2"/>
        <v>1.1366542249915768</v>
      </c>
    </row>
    <row r="81" spans="1:10" x14ac:dyDescent="0.25">
      <c r="A81" s="45"/>
      <c r="B81" s="134" t="s">
        <v>138</v>
      </c>
      <c r="C81" s="138">
        <v>613311</v>
      </c>
      <c r="D81" s="145">
        <f>SUM('Obrazac 2. SUD'!D79+'Obrazac 2. IPA-2017'!D79+'TEKUĆA REZERVA'!D79+'OBRAZAC 2- IPA 2019'!D79)</f>
        <v>192000</v>
      </c>
      <c r="E81" s="145">
        <f>SUM('Obrazac 2. SUD'!E79+'Obrazac 2. IPA-2017'!E79+'TEKUĆA REZERVA'!E79+'OBRAZAC 2- IPA 2019'!E79)</f>
        <v>4000</v>
      </c>
      <c r="F81" s="145">
        <f t="shared" si="0"/>
        <v>196000</v>
      </c>
      <c r="G81" s="148">
        <v>197308</v>
      </c>
      <c r="H81" s="149">
        <v>180866</v>
      </c>
      <c r="I81" s="128">
        <f t="shared" si="1"/>
        <v>1.006673469387755</v>
      </c>
      <c r="J81" s="129">
        <f t="shared" si="2"/>
        <v>1.0909070803799499</v>
      </c>
    </row>
    <row r="82" spans="1:10" x14ac:dyDescent="0.25">
      <c r="A82" s="45"/>
      <c r="B82" s="134" t="s">
        <v>139</v>
      </c>
      <c r="C82" s="138">
        <v>613312</v>
      </c>
      <c r="D82" s="145">
        <f>SUM('Obrazac 2. SUD'!D80+'Obrazac 2. IPA-2017'!D80+'TEKUĆA REZERVA'!D80+'OBRAZAC 2- IPA 2019'!D80)</f>
        <v>0</v>
      </c>
      <c r="E82" s="145">
        <f>SUM('Obrazac 2. SUD'!E80+'Obrazac 2. IPA-2017'!E80+'TEKUĆA REZERVA'!E80+'OBRAZAC 2- IPA 2019'!E80)</f>
        <v>0</v>
      </c>
      <c r="F82" s="145">
        <f t="shared" si="0"/>
        <v>0</v>
      </c>
      <c r="G82" s="148">
        <f>SUM('Obrazac 2. SUD'!G80+'Obrazac 2. IPA-2017'!G80+'TEKUĆA REZERVA'!G80+'OBRAZAC 2- IPA 2019'!G80)</f>
        <v>0</v>
      </c>
      <c r="H82" s="149">
        <f>SUM('Obrazac 2. SUD'!H80+'Obrazac 2. IPA-2017'!H80+'TEKUĆA REZERVA'!H80+'OBRAZAC 2- IPA 2019'!H80)</f>
        <v>0</v>
      </c>
      <c r="I82" s="128" t="e">
        <f t="shared" si="1"/>
        <v>#DIV/0!</v>
      </c>
      <c r="J82" s="129" t="e">
        <f t="shared" si="2"/>
        <v>#DIV/0!</v>
      </c>
    </row>
    <row r="83" spans="1:10" x14ac:dyDescent="0.25">
      <c r="A83" s="45"/>
      <c r="B83" s="134" t="s">
        <v>140</v>
      </c>
      <c r="C83" s="138">
        <v>613316</v>
      </c>
      <c r="D83" s="145">
        <f>SUM('Obrazac 2. SUD'!D81+'Obrazac 2. IPA-2017'!D81+'TEKUĆA REZERVA'!D81+'OBRAZAC 2- IPA 2019'!D81)</f>
        <v>42500</v>
      </c>
      <c r="E83" s="145">
        <f>SUM('Obrazac 2. SUD'!E81+'Obrazac 2. IPA-2017'!E81+'TEKUĆA REZERVA'!E81+'OBRAZAC 2- IPA 2019'!E81)</f>
        <v>2000</v>
      </c>
      <c r="F83" s="145">
        <f t="shared" ref="F83:F146" si="3">SUM(D83:E83)</f>
        <v>44500</v>
      </c>
      <c r="G83" s="148">
        <v>41387</v>
      </c>
      <c r="H83" s="149">
        <v>36124</v>
      </c>
      <c r="I83" s="128">
        <f t="shared" ref="I83:I217" si="4">SUM(G83/F83)</f>
        <v>0.93004494382022473</v>
      </c>
      <c r="J83" s="129">
        <f t="shared" ref="J83:J217" si="5">SUM(G83/H83)</f>
        <v>1.1456926143284243</v>
      </c>
    </row>
    <row r="84" spans="1:10" x14ac:dyDescent="0.25">
      <c r="A84" s="45"/>
      <c r="B84" s="134" t="s">
        <v>141</v>
      </c>
      <c r="C84" s="138">
        <v>613321</v>
      </c>
      <c r="D84" s="145">
        <f>SUM('Obrazac 2. SUD'!D82+'Obrazac 2. IPA-2017'!D82+'TEKUĆA REZERVA'!D82+'OBRAZAC 2- IPA 2019'!D82)</f>
        <v>8000</v>
      </c>
      <c r="E84" s="145">
        <f>SUM('Obrazac 2. SUD'!E82+'Obrazac 2. IPA-2017'!E82+'TEKUĆA REZERVA'!E82+'OBRAZAC 2- IPA 2019'!E82)</f>
        <v>6000</v>
      </c>
      <c r="F84" s="145">
        <f t="shared" si="3"/>
        <v>14000</v>
      </c>
      <c r="G84" s="148">
        <v>14783</v>
      </c>
      <c r="H84" s="149">
        <v>6088</v>
      </c>
      <c r="I84" s="128">
        <f t="shared" si="4"/>
        <v>1.0559285714285713</v>
      </c>
      <c r="J84" s="129">
        <f t="shared" si="5"/>
        <v>2.4282194480946124</v>
      </c>
    </row>
    <row r="85" spans="1:10" x14ac:dyDescent="0.25">
      <c r="A85" s="45"/>
      <c r="B85" s="134" t="s">
        <v>142</v>
      </c>
      <c r="C85" s="138">
        <v>613322</v>
      </c>
      <c r="D85" s="145">
        <f>SUM('Obrazac 2. SUD'!D83+'Obrazac 2. IPA-2017'!D83+'TEKUĆA REZERVA'!D83+'OBRAZAC 2- IPA 2019'!D83)</f>
        <v>0</v>
      </c>
      <c r="E85" s="145">
        <f>SUM('Obrazac 2. SUD'!E83+'Obrazac 2. IPA-2017'!E83+'TEKUĆA REZERVA'!E83+'OBRAZAC 2- IPA 2019'!E83)</f>
        <v>0</v>
      </c>
      <c r="F85" s="145">
        <f t="shared" si="3"/>
        <v>0</v>
      </c>
      <c r="G85" s="148">
        <f>SUM('Obrazac 2. SUD'!G83+'Obrazac 2. IPA-2017'!G83+'TEKUĆA REZERVA'!G83+'OBRAZAC 2- IPA 2019'!G83)</f>
        <v>0</v>
      </c>
      <c r="H85" s="149">
        <f>SUM('Obrazac 2. SUD'!H83+'Obrazac 2. IPA-2017'!H83+'TEKUĆA REZERVA'!H83+'OBRAZAC 2- IPA 2019'!H83)</f>
        <v>0</v>
      </c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143</v>
      </c>
      <c r="C86" s="138">
        <v>613323</v>
      </c>
      <c r="D86" s="145">
        <f>SUM('Obrazac 2. SUD'!D84+'Obrazac 2. IPA-2017'!D84+'TEKUĆA REZERVA'!D84+'OBRAZAC 2- IPA 2019'!D84)</f>
        <v>4500</v>
      </c>
      <c r="E86" s="145">
        <f>SUM('Obrazac 2. SUD'!E84+'Obrazac 2. IPA-2017'!E84+'TEKUĆA REZERVA'!E84+'OBRAZAC 2- IPA 2019'!E84)</f>
        <v>0</v>
      </c>
      <c r="F86" s="145">
        <f t="shared" si="3"/>
        <v>4500</v>
      </c>
      <c r="G86" s="148">
        <v>4195</v>
      </c>
      <c r="H86" s="149">
        <v>4195</v>
      </c>
      <c r="I86" s="128">
        <f t="shared" si="4"/>
        <v>0.93222222222222217</v>
      </c>
      <c r="J86" s="129">
        <f t="shared" si="5"/>
        <v>1</v>
      </c>
    </row>
    <row r="87" spans="1:10" x14ac:dyDescent="0.25">
      <c r="A87" s="45"/>
      <c r="B87" s="134" t="s">
        <v>144</v>
      </c>
      <c r="C87" s="138">
        <v>613324</v>
      </c>
      <c r="D87" s="145">
        <f>SUM('Obrazac 2. SUD'!D85+'Obrazac 2. IPA-2017'!D85+'TEKUĆA REZERVA'!D85+'OBRAZAC 2- IPA 2019'!D85)</f>
        <v>0</v>
      </c>
      <c r="E87" s="145">
        <f>SUM('Obrazac 2. SUD'!E85+'Obrazac 2. IPA-2017'!E85+'TEKUĆA REZERVA'!E85+'OBRAZAC 2- IPA 2019'!E85)</f>
        <v>0</v>
      </c>
      <c r="F87" s="145">
        <f t="shared" si="3"/>
        <v>0</v>
      </c>
      <c r="G87" s="148">
        <f>SUM('Obrazac 2. SUD'!G85+'Obrazac 2. IPA-2017'!G85+'TEKUĆA REZERVA'!G85+'OBRAZAC 2- IPA 2019'!G85)</f>
        <v>0</v>
      </c>
      <c r="H87" s="149">
        <f>SUM('Obrazac 2. SUD'!H85+'Obrazac 2. IPA-2017'!H85+'TEKUĆA REZERVA'!H85+'OBRAZAC 2- IPA 2019'!H85)</f>
        <v>0</v>
      </c>
      <c r="I87" s="128" t="e">
        <f t="shared" si="4"/>
        <v>#DIV/0!</v>
      </c>
      <c r="J87" s="129" t="e">
        <f t="shared" si="5"/>
        <v>#DIV/0!</v>
      </c>
    </row>
    <row r="88" spans="1:10" x14ac:dyDescent="0.25">
      <c r="A88" s="45"/>
      <c r="B88" s="134" t="s">
        <v>145</v>
      </c>
      <c r="C88" s="138">
        <v>613326</v>
      </c>
      <c r="D88" s="145">
        <f>SUM('Obrazac 2. SUD'!D86+'Obrazac 2. IPA-2017'!D86+'TEKUĆA REZERVA'!D86+'OBRAZAC 2- IPA 2019'!D86)</f>
        <v>0</v>
      </c>
      <c r="E88" s="145">
        <f>SUM('Obrazac 2. SUD'!E86+'Obrazac 2. IPA-2017'!E86+'TEKUĆA REZERVA'!E86+'OBRAZAC 2- IPA 2019'!E86)</f>
        <v>0</v>
      </c>
      <c r="F88" s="145">
        <f t="shared" si="3"/>
        <v>0</v>
      </c>
      <c r="G88" s="148">
        <f>SUM('Obrazac 2. SUD'!G86+'Obrazac 2. IPA-2017'!G86+'TEKUĆA REZERVA'!G86+'OBRAZAC 2- IPA 2019'!G86)</f>
        <v>0</v>
      </c>
      <c r="H88" s="149">
        <f>SUM('Obrazac 2. SUD'!H86+'Obrazac 2. IPA-2017'!H86+'TEKUĆA REZERVA'!H86+'OBRAZAC 2- IPA 2019'!H86)</f>
        <v>0</v>
      </c>
      <c r="I88" s="128" t="e">
        <f t="shared" si="4"/>
        <v>#DIV/0!</v>
      </c>
      <c r="J88" s="129" t="e">
        <f t="shared" si="5"/>
        <v>#DIV/0!</v>
      </c>
    </row>
    <row r="89" spans="1:10" x14ac:dyDescent="0.25">
      <c r="A89" s="45"/>
      <c r="B89" s="134" t="s">
        <v>146</v>
      </c>
      <c r="C89" s="138">
        <v>613329</v>
      </c>
      <c r="D89" s="145">
        <f>SUM('Obrazac 2. SUD'!D87+'Obrazac 2. IPA-2017'!D87+'TEKUĆA REZERVA'!D87+'OBRAZAC 2- IPA 2019'!D87)</f>
        <v>2000</v>
      </c>
      <c r="E89" s="145">
        <f>SUM('Obrazac 2. SUD'!E87+'Obrazac 2. IPA-2017'!E87+'TEKUĆA REZERVA'!E87+'OBRAZAC 2- IPA 2019'!E87)</f>
        <v>0</v>
      </c>
      <c r="F89" s="145">
        <f t="shared" si="3"/>
        <v>2000</v>
      </c>
      <c r="G89" s="148">
        <v>2090</v>
      </c>
      <c r="H89" s="149">
        <v>1260</v>
      </c>
      <c r="I89" s="128">
        <f t="shared" si="4"/>
        <v>1.0449999999999999</v>
      </c>
      <c r="J89" s="129">
        <f t="shared" si="5"/>
        <v>1.6587301587301588</v>
      </c>
    </row>
    <row r="90" spans="1:10" ht="24.75" x14ac:dyDescent="0.25">
      <c r="A90" s="123">
        <v>10</v>
      </c>
      <c r="B90" s="108" t="s">
        <v>34</v>
      </c>
      <c r="C90" s="109">
        <v>613400</v>
      </c>
      <c r="D90" s="125">
        <f>SUM('Obrazac 2. SUD'!D88+'Obrazac 2. IPA-2017'!D88+'TEKUĆA REZERVA'!D88+'OBRAZAC 2- IPA 2019'!D88)</f>
        <v>121000</v>
      </c>
      <c r="E90" s="125">
        <f>SUM('Obrazac 2. SUD'!E88+'Obrazac 2. IPA-2017'!E88+'TEKUĆA REZERVA'!E88+'OBRAZAC 2- IPA 2019'!E88)</f>
        <v>-20000</v>
      </c>
      <c r="F90" s="125">
        <f t="shared" si="3"/>
        <v>101000</v>
      </c>
      <c r="G90" s="151">
        <v>88847</v>
      </c>
      <c r="H90" s="152">
        <v>118088</v>
      </c>
      <c r="I90" s="114">
        <f t="shared" si="4"/>
        <v>0.87967326732673268</v>
      </c>
      <c r="J90" s="115">
        <f t="shared" si="5"/>
        <v>0.75237958132917826</v>
      </c>
    </row>
    <row r="91" spans="1:10" x14ac:dyDescent="0.25">
      <c r="A91" s="39"/>
      <c r="B91" s="134" t="s">
        <v>147</v>
      </c>
      <c r="C91" s="138">
        <v>613411</v>
      </c>
      <c r="D91" s="145">
        <f>SUM('Obrazac 2. SUD'!D89+'Obrazac 2. IPA-2017'!D89+'TEKUĆA REZERVA'!D89+'OBRAZAC 2- IPA 2019'!D89)</f>
        <v>1000</v>
      </c>
      <c r="E91" s="145">
        <f>SUM('Obrazac 2. SUD'!E89+'Obrazac 2. IPA-2017'!E89+'TEKUĆA REZERVA'!E89+'OBRAZAC 2- IPA 2019'!E89)</f>
        <v>0</v>
      </c>
      <c r="F91" s="145">
        <f t="shared" si="3"/>
        <v>1000</v>
      </c>
      <c r="G91" s="148">
        <f>SUM('Obrazac 2. SUD'!G89+'Obrazac 2. IPA-2017'!G89+'TEKUĆA REZERVA'!G89+'OBRAZAC 2- IPA 2019'!G89)</f>
        <v>0</v>
      </c>
      <c r="H91" s="149">
        <v>0</v>
      </c>
      <c r="I91" s="128">
        <f t="shared" si="4"/>
        <v>0</v>
      </c>
      <c r="J91" s="129" t="e">
        <f t="shared" si="5"/>
        <v>#DIV/0!</v>
      </c>
    </row>
    <row r="92" spans="1:10" x14ac:dyDescent="0.25">
      <c r="A92" s="39"/>
      <c r="B92" s="134" t="s">
        <v>148</v>
      </c>
      <c r="C92" s="138">
        <v>613412</v>
      </c>
      <c r="D92" s="145">
        <f>SUM('Obrazac 2. SUD'!D90+'Obrazac 2. IPA-2017'!D90+'TEKUĆA REZERVA'!D90+'OBRAZAC 2- IPA 2019'!D90)</f>
        <v>31000</v>
      </c>
      <c r="E92" s="145">
        <f>SUM('Obrazac 2. SUD'!E90+'Obrazac 2. IPA-2017'!E90+'TEKUĆA REZERVA'!E90+'OBRAZAC 2- IPA 2019'!E90)</f>
        <v>-11000</v>
      </c>
      <c r="F92" s="145">
        <f t="shared" si="3"/>
        <v>20000</v>
      </c>
      <c r="G92" s="148">
        <v>10310</v>
      </c>
      <c r="H92" s="149">
        <v>34972</v>
      </c>
      <c r="I92" s="128">
        <f t="shared" si="4"/>
        <v>0.51549999999999996</v>
      </c>
      <c r="J92" s="129">
        <f t="shared" si="5"/>
        <v>0.29480727439094134</v>
      </c>
    </row>
    <row r="93" spans="1:10" x14ac:dyDescent="0.25">
      <c r="A93" s="39"/>
      <c r="B93" s="134" t="s">
        <v>149</v>
      </c>
      <c r="C93" s="138">
        <v>613414</v>
      </c>
      <c r="D93" s="145">
        <f>SUM('Obrazac 2. SUD'!D91+'Obrazac 2. IPA-2017'!D91+'TEKUĆA REZERVA'!D91+'OBRAZAC 2- IPA 2019'!D91)</f>
        <v>2000</v>
      </c>
      <c r="E93" s="145">
        <f>SUM('Obrazac 2. SUD'!E91+'Obrazac 2. IPA-2017'!E91+'TEKUĆA REZERVA'!E91+'OBRAZAC 2- IPA 2019'!E91)</f>
        <v>-1000</v>
      </c>
      <c r="F93" s="145">
        <f t="shared" si="3"/>
        <v>1000</v>
      </c>
      <c r="G93" s="148">
        <f>SUM('Obrazac 2. SUD'!G91+'Obrazac 2. IPA-2017'!G91+'TEKUĆA REZERVA'!G91+'OBRAZAC 2- IPA 2019'!G91)</f>
        <v>207</v>
      </c>
      <c r="H93" s="149">
        <f>SUM('Obrazac 2. SUD'!H91+'Obrazac 2. IPA-2017'!H91+'TEKUĆA REZERVA'!H91+'OBRAZAC 2- IPA 2019'!H91)</f>
        <v>0</v>
      </c>
      <c r="I93" s="128">
        <f t="shared" si="4"/>
        <v>0.20699999999999999</v>
      </c>
      <c r="J93" s="129" t="e">
        <f t="shared" si="5"/>
        <v>#DIV/0!</v>
      </c>
    </row>
    <row r="94" spans="1:10" x14ac:dyDescent="0.25">
      <c r="A94" s="39"/>
      <c r="B94" s="134" t="s">
        <v>150</v>
      </c>
      <c r="C94" s="138">
        <v>613415</v>
      </c>
      <c r="D94" s="145">
        <f>SUM('Obrazac 2. SUD'!D92+'Obrazac 2. IPA-2017'!D92+'TEKUĆA REZERVA'!D92+'OBRAZAC 2- IPA 2019'!D92)</f>
        <v>0</v>
      </c>
      <c r="E94" s="145">
        <f>SUM('Obrazac 2. SUD'!E92+'Obrazac 2. IPA-2017'!E92+'TEKUĆA REZERVA'!E92+'OBRAZAC 2- IPA 2019'!E92)</f>
        <v>0</v>
      </c>
      <c r="F94" s="145">
        <f t="shared" si="3"/>
        <v>0</v>
      </c>
      <c r="G94" s="148">
        <v>0</v>
      </c>
      <c r="H94" s="149">
        <f>SUM('Obrazac 2. SUD'!H92+'Obrazac 2. IPA-2017'!H92+'TEKUĆA REZERVA'!H92+'OBRAZAC 2- IPA 2019'!H92)</f>
        <v>0</v>
      </c>
      <c r="I94" s="128" t="e">
        <f t="shared" si="4"/>
        <v>#DIV/0!</v>
      </c>
      <c r="J94" s="129" t="e">
        <f t="shared" si="5"/>
        <v>#DIV/0!</v>
      </c>
    </row>
    <row r="95" spans="1:10" x14ac:dyDescent="0.25">
      <c r="A95" s="39"/>
      <c r="B95" s="134" t="s">
        <v>151</v>
      </c>
      <c r="C95" s="138">
        <v>613416</v>
      </c>
      <c r="D95" s="145">
        <f>SUM('Obrazac 2. SUD'!D93+'Obrazac 2. IPA-2017'!D93+'TEKUĆA REZERVA'!D93+'OBRAZAC 2- IPA 2019'!D93)</f>
        <v>2000</v>
      </c>
      <c r="E95" s="145">
        <f>SUM('Obrazac 2. SUD'!E93+'Obrazac 2. IPA-2017'!E93+'TEKUĆA REZERVA'!E93+'OBRAZAC 2- IPA 2019'!E93)</f>
        <v>0</v>
      </c>
      <c r="F95" s="145">
        <f t="shared" si="3"/>
        <v>2000</v>
      </c>
      <c r="G95" s="148">
        <v>1160</v>
      </c>
      <c r="H95" s="149">
        <f>SUM('Obrazac 2. SUD'!H93+'Obrazac 2. IPA-2017'!H93+'TEKUĆA REZERVA'!H93+'OBRAZAC 2- IPA 2019'!H93)</f>
        <v>1210</v>
      </c>
      <c r="I95" s="128">
        <f t="shared" si="4"/>
        <v>0.57999999999999996</v>
      </c>
      <c r="J95" s="129">
        <f t="shared" si="5"/>
        <v>0.95867768595041325</v>
      </c>
    </row>
    <row r="96" spans="1:10" x14ac:dyDescent="0.25">
      <c r="A96" s="39"/>
      <c r="B96" s="137" t="s">
        <v>152</v>
      </c>
      <c r="C96" s="138">
        <v>613417</v>
      </c>
      <c r="D96" s="145">
        <f>SUM('Obrazac 2. SUD'!D94+'Obrazac 2. IPA-2017'!D94+'TEKUĆA REZERVA'!D94+'OBRAZAC 2- IPA 2019'!D94)</f>
        <v>19000</v>
      </c>
      <c r="E96" s="145">
        <f>SUM('Obrazac 2. SUD'!E94+'Obrazac 2. IPA-2017'!E94+'TEKUĆA REZERVA'!E94+'OBRAZAC 2- IPA 2019'!E94)</f>
        <v>3000</v>
      </c>
      <c r="F96" s="145">
        <f t="shared" si="3"/>
        <v>22000</v>
      </c>
      <c r="G96" s="148">
        <v>29055</v>
      </c>
      <c r="H96" s="149">
        <v>11392</v>
      </c>
      <c r="I96" s="128">
        <f t="shared" si="4"/>
        <v>1.3206818181818183</v>
      </c>
      <c r="J96" s="129">
        <f t="shared" si="5"/>
        <v>2.5504740168539324</v>
      </c>
    </row>
    <row r="97" spans="1:10" x14ac:dyDescent="0.25">
      <c r="A97" s="39"/>
      <c r="B97" s="137" t="s">
        <v>153</v>
      </c>
      <c r="C97" s="138">
        <v>613418</v>
      </c>
      <c r="D97" s="145">
        <f>SUM('Obrazac 2. SUD'!D95+'Obrazac 2. IPA-2017'!D95+'TEKUĆA REZERVA'!D95+'OBRAZAC 2- IPA 2019'!D95)</f>
        <v>0</v>
      </c>
      <c r="E97" s="145">
        <f>SUM('Obrazac 2. SUD'!E95+'Obrazac 2. IPA-2017'!E95+'TEKUĆA REZERVA'!E95+'OBRAZAC 2- IPA 2019'!E95)</f>
        <v>0</v>
      </c>
      <c r="F97" s="145">
        <f t="shared" si="3"/>
        <v>0</v>
      </c>
      <c r="G97" s="148">
        <v>0</v>
      </c>
      <c r="H97" s="149">
        <v>0</v>
      </c>
      <c r="I97" s="128" t="e">
        <f t="shared" si="4"/>
        <v>#DIV/0!</v>
      </c>
      <c r="J97" s="129" t="e">
        <f t="shared" si="5"/>
        <v>#DIV/0!</v>
      </c>
    </row>
    <row r="98" spans="1:10" x14ac:dyDescent="0.25">
      <c r="A98" s="39"/>
      <c r="B98" s="137" t="s">
        <v>154</v>
      </c>
      <c r="C98" s="138">
        <v>613419</v>
      </c>
      <c r="D98" s="145">
        <f>SUM('Obrazac 2. SUD'!D96+'Obrazac 2. IPA-2017'!D96+'TEKUĆA REZERVA'!D96+'OBRAZAC 2- IPA 2019'!D96)</f>
        <v>39000</v>
      </c>
      <c r="E98" s="145">
        <f>SUM('Obrazac 2. SUD'!E96+'Obrazac 2. IPA-2017'!E96+'TEKUĆA REZERVA'!E96+'OBRAZAC 2- IPA 2019'!E96)</f>
        <v>-9000</v>
      </c>
      <c r="F98" s="145">
        <f t="shared" si="3"/>
        <v>30000</v>
      </c>
      <c r="G98" s="148">
        <v>26362</v>
      </c>
      <c r="H98" s="149">
        <v>35533</v>
      </c>
      <c r="I98" s="128">
        <f t="shared" si="4"/>
        <v>0.87873333333333337</v>
      </c>
      <c r="J98" s="129">
        <f t="shared" si="5"/>
        <v>0.74190189401401518</v>
      </c>
    </row>
    <row r="99" spans="1:10" x14ac:dyDescent="0.25">
      <c r="A99" s="39"/>
      <c r="B99" s="137" t="s">
        <v>155</v>
      </c>
      <c r="C99" s="138">
        <v>613481</v>
      </c>
      <c r="D99" s="145">
        <f>SUM('Obrazac 2. SUD'!D97+'Obrazac 2. IPA-2017'!D97+'TEKUĆA REZERVA'!D97+'OBRAZAC 2- IPA 2019'!D97)</f>
        <v>3000</v>
      </c>
      <c r="E99" s="145">
        <f>SUM('Obrazac 2. SUD'!E97+'Obrazac 2. IPA-2017'!E97+'TEKUĆA REZERVA'!E97+'OBRAZAC 2- IPA 2019'!E97)</f>
        <v>0</v>
      </c>
      <c r="F99" s="145">
        <f t="shared" si="3"/>
        <v>3000</v>
      </c>
      <c r="G99" s="148">
        <v>395</v>
      </c>
      <c r="H99" s="149">
        <v>3481</v>
      </c>
      <c r="I99" s="128">
        <f t="shared" si="4"/>
        <v>0.13166666666666665</v>
      </c>
      <c r="J99" s="129">
        <f t="shared" si="5"/>
        <v>0.11347313990232692</v>
      </c>
    </row>
    <row r="100" spans="1:10" x14ac:dyDescent="0.25">
      <c r="A100" s="39"/>
      <c r="B100" s="134" t="s">
        <v>156</v>
      </c>
      <c r="C100" s="138">
        <v>613484</v>
      </c>
      <c r="D100" s="145">
        <f>SUM('Obrazac 2. SUD'!D98+'Obrazac 2. IPA-2017'!D98+'TEKUĆA REZERVA'!D98+'OBRAZAC 2- IPA 2019'!D98)</f>
        <v>22000</v>
      </c>
      <c r="E100" s="145">
        <f>SUM('Obrazac 2. SUD'!E98+'Obrazac 2. IPA-2017'!E98+'TEKUĆA REZERVA'!E98+'OBRAZAC 2- IPA 2019'!E98)</f>
        <v>-2000</v>
      </c>
      <c r="F100" s="145">
        <f t="shared" si="3"/>
        <v>20000</v>
      </c>
      <c r="G100" s="148">
        <v>20434</v>
      </c>
      <c r="H100" s="149">
        <v>26582</v>
      </c>
      <c r="I100" s="128">
        <f t="shared" si="4"/>
        <v>1.0217000000000001</v>
      </c>
      <c r="J100" s="129">
        <f t="shared" si="5"/>
        <v>0.76871567225942372</v>
      </c>
    </row>
    <row r="101" spans="1:10" x14ac:dyDescent="0.25">
      <c r="A101" s="39"/>
      <c r="B101" s="134" t="s">
        <v>157</v>
      </c>
      <c r="C101" s="138">
        <v>613487</v>
      </c>
      <c r="D101" s="145">
        <f>SUM('Obrazac 2. SUD'!D99+'Obrazac 2. IPA-2017'!D99+'TEKUĆA REZERVA'!D99+'OBRAZAC 2- IPA 2019'!D99)</f>
        <v>0</v>
      </c>
      <c r="E101" s="145">
        <f>SUM('Obrazac 2. SUD'!E99+'Obrazac 2. IPA-2017'!E99+'TEKUĆA REZERVA'!E99+'OBRAZAC 2- IPA 2019'!E99)</f>
        <v>0</v>
      </c>
      <c r="F101" s="145">
        <f t="shared" si="3"/>
        <v>0</v>
      </c>
      <c r="G101" s="148">
        <f>SUM('Obrazac 2. SUD'!G99+'Obrazac 2. IPA-2017'!G99+'TEKUĆA REZERVA'!G99+'OBRAZAC 2- IPA 2019'!G99)</f>
        <v>0</v>
      </c>
      <c r="H101" s="149">
        <f>SUM('Obrazac 2. SUD'!H99+'Obrazac 2. IPA-2017'!H99+'TEKUĆA REZERVA'!H99+'OBRAZAC 2- IPA 2019'!H99)</f>
        <v>0</v>
      </c>
      <c r="I101" s="128" t="e">
        <f t="shared" si="4"/>
        <v>#DIV/0!</v>
      </c>
      <c r="J101" s="129" t="e">
        <f t="shared" si="5"/>
        <v>#DIV/0!</v>
      </c>
    </row>
    <row r="102" spans="1:10" x14ac:dyDescent="0.25">
      <c r="A102" s="39"/>
      <c r="B102" s="134" t="s">
        <v>158</v>
      </c>
      <c r="C102" s="138">
        <v>613492</v>
      </c>
      <c r="D102" s="145">
        <f>SUM('Obrazac 2. SUD'!D100+'Obrazac 2. IPA-2017'!D100+'TEKUĆA REZERVA'!D100+'OBRAZAC 2- IPA 2019'!D100)</f>
        <v>2000</v>
      </c>
      <c r="E102" s="145">
        <f>SUM('Obrazac 2. SUD'!E100+'Obrazac 2. IPA-2017'!E100+'TEKUĆA REZERVA'!E100+'OBRAZAC 2- IPA 2019'!E100)</f>
        <v>0</v>
      </c>
      <c r="F102" s="145">
        <f t="shared" si="3"/>
        <v>2000</v>
      </c>
      <c r="G102" s="148">
        <v>924</v>
      </c>
      <c r="H102" s="149">
        <v>4918</v>
      </c>
      <c r="I102" s="128">
        <f t="shared" si="4"/>
        <v>0.46200000000000002</v>
      </c>
      <c r="J102" s="129">
        <f t="shared" si="5"/>
        <v>0.18788125254168361</v>
      </c>
    </row>
    <row r="103" spans="1:10" ht="24.75" x14ac:dyDescent="0.25">
      <c r="A103" s="122">
        <v>11</v>
      </c>
      <c r="B103" s="108" t="s">
        <v>35</v>
      </c>
      <c r="C103" s="109">
        <v>613500</v>
      </c>
      <c r="D103" s="125">
        <f>SUM('Obrazac 2. SUD'!D101+'Obrazac 2. IPA-2017'!D101+'TEKUĆA REZERVA'!D101+'OBRAZAC 2- IPA 2019'!D101)</f>
        <v>11000</v>
      </c>
      <c r="E103" s="125">
        <f>SUM('Obrazac 2. SUD'!E101+'Obrazac 2. IPA-2017'!E101+'TEKUĆA REZERVA'!E101+'OBRAZAC 2- IPA 2019'!E101)</f>
        <v>0</v>
      </c>
      <c r="F103" s="125">
        <f t="shared" si="3"/>
        <v>11000</v>
      </c>
      <c r="G103" s="151">
        <v>3104</v>
      </c>
      <c r="H103" s="152">
        <v>3092</v>
      </c>
      <c r="I103" s="114">
        <f t="shared" si="4"/>
        <v>0.2821818181818182</v>
      </c>
      <c r="J103" s="115">
        <f t="shared" si="5"/>
        <v>1.0038809831824063</v>
      </c>
    </row>
    <row r="104" spans="1:10" x14ac:dyDescent="0.25">
      <c r="A104" s="45"/>
      <c r="B104" s="134" t="s">
        <v>159</v>
      </c>
      <c r="C104" s="138">
        <v>613511</v>
      </c>
      <c r="D104" s="145">
        <f>SUM('Obrazac 2. SUD'!D102+'Obrazac 2. IPA-2017'!D102+'TEKUĆA REZERVA'!D102+'OBRAZAC 2- IPA 2019'!D102)</f>
        <v>4000</v>
      </c>
      <c r="E104" s="145">
        <f>SUM('Obrazac 2. SUD'!E102+'Obrazac 2. IPA-2017'!E102+'TEKUĆA REZERVA'!E102+'OBRAZAC 2- IPA 2019'!E102)</f>
        <v>0</v>
      </c>
      <c r="F104" s="145">
        <f t="shared" si="3"/>
        <v>4000</v>
      </c>
      <c r="G104" s="148">
        <v>1602</v>
      </c>
      <c r="H104" s="149">
        <v>1439</v>
      </c>
      <c r="I104" s="128">
        <f t="shared" si="4"/>
        <v>0.40050000000000002</v>
      </c>
      <c r="J104" s="129">
        <f t="shared" si="5"/>
        <v>1.1132731063238359</v>
      </c>
    </row>
    <row r="105" spans="1:10" x14ac:dyDescent="0.25">
      <c r="A105" s="45"/>
      <c r="B105" s="134" t="s">
        <v>160</v>
      </c>
      <c r="C105" s="138">
        <v>613512</v>
      </c>
      <c r="D105" s="145">
        <f>SUM('Obrazac 2. SUD'!D103+'Obrazac 2. IPA-2017'!D103+'TEKUĆA REZERVA'!D103+'OBRAZAC 2- IPA 2019'!D103)</f>
        <v>6000</v>
      </c>
      <c r="E105" s="145">
        <f>SUM('Obrazac 2. SUD'!E103+'Obrazac 2. IPA-2017'!E103+'TEKUĆA REZERVA'!E103+'OBRAZAC 2- IPA 2019'!E103)</f>
        <v>0</v>
      </c>
      <c r="F105" s="145">
        <f t="shared" si="3"/>
        <v>6000</v>
      </c>
      <c r="G105" s="148">
        <v>979</v>
      </c>
      <c r="H105" s="149">
        <v>1044</v>
      </c>
      <c r="I105" s="128">
        <f t="shared" si="4"/>
        <v>0.16316666666666665</v>
      </c>
      <c r="J105" s="129">
        <f t="shared" si="5"/>
        <v>0.9377394636015326</v>
      </c>
    </row>
    <row r="106" spans="1:10" x14ac:dyDescent="0.25">
      <c r="A106" s="45"/>
      <c r="B106" s="134" t="s">
        <v>161</v>
      </c>
      <c r="C106" s="138">
        <v>613513</v>
      </c>
      <c r="D106" s="145">
        <f>SUM('Obrazac 2. SUD'!D104+'Obrazac 2. IPA-2017'!D104+'TEKUĆA REZERVA'!D104+'OBRAZAC 2- IPA 2019'!D104)</f>
        <v>0</v>
      </c>
      <c r="E106" s="145">
        <f>SUM('Obrazac 2. SUD'!E104+'Obrazac 2. IPA-2017'!E104+'TEKUĆA REZERVA'!E104+'OBRAZAC 2- IPA 2019'!E104)</f>
        <v>0</v>
      </c>
      <c r="F106" s="145">
        <f t="shared" si="3"/>
        <v>0</v>
      </c>
      <c r="G106" s="148">
        <f>SUM('Obrazac 2. SUD'!G104+'Obrazac 2. IPA-2017'!G104+'TEKUĆA REZERVA'!G104+'OBRAZAC 2- IPA 2019'!G104)</f>
        <v>0</v>
      </c>
      <c r="H106" s="149">
        <v>0</v>
      </c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162</v>
      </c>
      <c r="C107" s="138">
        <v>613521</v>
      </c>
      <c r="D107" s="145">
        <f>SUM('Obrazac 2. SUD'!D105+'Obrazac 2. IPA-2017'!D105+'TEKUĆA REZERVA'!D105+'OBRAZAC 2- IPA 2019'!D105)</f>
        <v>0</v>
      </c>
      <c r="E107" s="145">
        <f>SUM('Obrazac 2. SUD'!E105+'Obrazac 2. IPA-2017'!E105+'TEKUĆA REZERVA'!E105+'OBRAZAC 2- IPA 2019'!E105)</f>
        <v>0</v>
      </c>
      <c r="F107" s="145">
        <f t="shared" si="3"/>
        <v>0</v>
      </c>
      <c r="G107" s="148">
        <f>SUM('Obrazac 2. SUD'!G105+'Obrazac 2. IPA-2017'!G105+'TEKUĆA REZERVA'!G105+'OBRAZAC 2- IPA 2019'!G105)</f>
        <v>0</v>
      </c>
      <c r="H107" s="149">
        <f>SUM('Obrazac 2. SUD'!H105+'Obrazac 2. IPA-2017'!H105+'TEKUĆA REZERVA'!H105+'OBRAZAC 2- IPA 2019'!H105)</f>
        <v>0</v>
      </c>
      <c r="I107" s="128" t="e">
        <f t="shared" si="4"/>
        <v>#DIV/0!</v>
      </c>
      <c r="J107" s="129" t="e">
        <f t="shared" si="5"/>
        <v>#DIV/0!</v>
      </c>
    </row>
    <row r="108" spans="1:10" x14ac:dyDescent="0.25">
      <c r="A108" s="45"/>
      <c r="B108" s="134" t="s">
        <v>163</v>
      </c>
      <c r="C108" s="138">
        <v>613523</v>
      </c>
      <c r="D108" s="145">
        <f>SUM('Obrazac 2. SUD'!D106+'Obrazac 2. IPA-2017'!D106+'TEKUĆA REZERVA'!D106+'OBRAZAC 2- IPA 2019'!D106)</f>
        <v>1000</v>
      </c>
      <c r="E108" s="145">
        <f>SUM('Obrazac 2. SUD'!E106+'Obrazac 2. IPA-2017'!E106+'TEKUĆA REZERVA'!E106+'OBRAZAC 2- IPA 2019'!E106)</f>
        <v>0</v>
      </c>
      <c r="F108" s="145">
        <f t="shared" si="3"/>
        <v>1000</v>
      </c>
      <c r="G108" s="148">
        <v>523</v>
      </c>
      <c r="H108" s="149">
        <v>609</v>
      </c>
      <c r="I108" s="128">
        <f t="shared" si="4"/>
        <v>0.52300000000000002</v>
      </c>
      <c r="J108" s="129">
        <f t="shared" si="5"/>
        <v>0.85878489326765184</v>
      </c>
    </row>
    <row r="109" spans="1:10" x14ac:dyDescent="0.25">
      <c r="A109" s="45"/>
      <c r="B109" s="134" t="s">
        <v>164</v>
      </c>
      <c r="C109" s="138">
        <v>613524</v>
      </c>
      <c r="D109" s="145">
        <f>SUM('Obrazac 2. SUD'!D107+'Obrazac 2. IPA-2017'!D107+'TEKUĆA REZERVA'!D107+'OBRAZAC 2- IPA 2019'!D107)</f>
        <v>0</v>
      </c>
      <c r="E109" s="145">
        <f>SUM('Obrazac 2. SUD'!E107+'Obrazac 2. IPA-2017'!E107+'TEKUĆA REZERVA'!E107+'OBRAZAC 2- IPA 2019'!E107)</f>
        <v>0</v>
      </c>
      <c r="F109" s="145">
        <f t="shared" si="3"/>
        <v>0</v>
      </c>
      <c r="G109" s="148">
        <f>SUM('Obrazac 2. SUD'!G107+'Obrazac 2. IPA-2017'!G107+'TEKUĆA REZERVA'!G107+'OBRAZAC 2- IPA 2019'!G107)</f>
        <v>0</v>
      </c>
      <c r="H109" s="149">
        <f>SUM('Obrazac 2. SUD'!H107+'Obrazac 2. IPA-2017'!H107+'TEKUĆA REZERVA'!H107+'OBRAZAC 2- IPA 2019'!H107)</f>
        <v>0</v>
      </c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123">
        <v>12</v>
      </c>
      <c r="B110" s="108" t="s">
        <v>36</v>
      </c>
      <c r="C110" s="109">
        <v>613600</v>
      </c>
      <c r="D110" s="125">
        <f>SUM('Obrazac 2. SUD'!D108+'Obrazac 2. IPA-2017'!D108+'TEKUĆA REZERVA'!D108+'OBRAZAC 2- IPA 2019'!D108)</f>
        <v>0</v>
      </c>
      <c r="E110" s="125">
        <f>SUM('Obrazac 2. SUD'!E108+'Obrazac 2. IPA-2017'!E108+'TEKUĆA REZERVA'!E108+'OBRAZAC 2- IPA 2019'!E108)</f>
        <v>0</v>
      </c>
      <c r="F110" s="125">
        <f t="shared" si="3"/>
        <v>0</v>
      </c>
      <c r="G110" s="151">
        <f>SUM('Obrazac 2. SUD'!G108+'Obrazac 2. IPA-2017'!G108+'TEKUĆA REZERVA'!G108+'OBRAZAC 2- IPA 2019'!G108)</f>
        <v>0</v>
      </c>
      <c r="H110" s="152">
        <f>SUM('Obrazac 2. SUD'!H108+'Obrazac 2. IPA-2017'!H108+'TEKUĆA REZERVA'!H108+'OBRAZAC 2- IPA 2019'!H108)</f>
        <v>0</v>
      </c>
      <c r="I110" s="114" t="e">
        <f t="shared" si="4"/>
        <v>#DIV/0!</v>
      </c>
      <c r="J110" s="115" t="e">
        <f t="shared" si="5"/>
        <v>#DIV/0!</v>
      </c>
    </row>
    <row r="111" spans="1:10" x14ac:dyDescent="0.25">
      <c r="A111" s="39"/>
      <c r="B111" s="134" t="s">
        <v>165</v>
      </c>
      <c r="C111" s="138">
        <v>613611</v>
      </c>
      <c r="D111" s="145">
        <f>SUM('Obrazac 2. SUD'!D109+'Obrazac 2. IPA-2017'!D109+'TEKUĆA REZERVA'!D109+'OBRAZAC 2- IPA 2019'!D109)</f>
        <v>0</v>
      </c>
      <c r="E111" s="145">
        <f>SUM('Obrazac 2. SUD'!E109+'Obrazac 2. IPA-2017'!E109+'TEKUĆA REZERVA'!E109+'OBRAZAC 2- IPA 2019'!E109)</f>
        <v>0</v>
      </c>
      <c r="F111" s="145">
        <f t="shared" si="3"/>
        <v>0</v>
      </c>
      <c r="G111" s="148">
        <f>SUM('Obrazac 2. SUD'!G109+'Obrazac 2. IPA-2017'!G109+'TEKUĆA REZERVA'!G109+'OBRAZAC 2- IPA 2019'!G109)</f>
        <v>0</v>
      </c>
      <c r="H111" s="149">
        <f>SUM('Obrazac 2. SUD'!H109+'Obrazac 2. IPA-2017'!H109+'TEKUĆA REZERVA'!H109+'OBRAZAC 2- IPA 2019'!H109)</f>
        <v>0</v>
      </c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39"/>
      <c r="B112" s="134" t="s">
        <v>166</v>
      </c>
      <c r="C112" s="138">
        <v>613614</v>
      </c>
      <c r="D112" s="145">
        <f>SUM('Obrazac 2. SUD'!D110+'Obrazac 2. IPA-2017'!D110+'TEKUĆA REZERVA'!D110+'OBRAZAC 2- IPA 2019'!D110)</f>
        <v>0</v>
      </c>
      <c r="E112" s="145">
        <f>SUM('Obrazac 2. SUD'!E110+'Obrazac 2. IPA-2017'!E110+'TEKUĆA REZERVA'!E110+'OBRAZAC 2- IPA 2019'!E110)</f>
        <v>0</v>
      </c>
      <c r="F112" s="145">
        <f t="shared" si="3"/>
        <v>0</v>
      </c>
      <c r="G112" s="148">
        <f>SUM('Obrazac 2. SUD'!G110+'Obrazac 2. IPA-2017'!G110+'TEKUĆA REZERVA'!G110+'OBRAZAC 2- IPA 2019'!G110)</f>
        <v>0</v>
      </c>
      <c r="H112" s="149">
        <f>SUM('Obrazac 2. SUD'!H110+'Obrazac 2. IPA-2017'!H110+'TEKUĆA REZERVA'!H110+'OBRAZAC 2- IPA 2019'!H110)</f>
        <v>0</v>
      </c>
      <c r="I112" s="128" t="e">
        <f t="shared" si="4"/>
        <v>#DIV/0!</v>
      </c>
      <c r="J112" s="129" t="e">
        <f t="shared" si="5"/>
        <v>#DIV/0!</v>
      </c>
    </row>
    <row r="113" spans="1:10" x14ac:dyDescent="0.25">
      <c r="A113" s="39"/>
      <c r="B113" s="134" t="s">
        <v>167</v>
      </c>
      <c r="C113" s="138">
        <v>613621</v>
      </c>
      <c r="D113" s="145">
        <f>SUM('Obrazac 2. SUD'!D111+'Obrazac 2. IPA-2017'!D111+'TEKUĆA REZERVA'!D111+'OBRAZAC 2- IPA 2019'!D111)</f>
        <v>0</v>
      </c>
      <c r="E113" s="145">
        <f>SUM('Obrazac 2. SUD'!E111+'Obrazac 2. IPA-2017'!E111+'TEKUĆA REZERVA'!E111+'OBRAZAC 2- IPA 2019'!E111)</f>
        <v>0</v>
      </c>
      <c r="F113" s="145">
        <f t="shared" si="3"/>
        <v>0</v>
      </c>
      <c r="G113" s="148">
        <f>SUM('Obrazac 2. SUD'!G111+'Obrazac 2. IPA-2017'!G111+'TEKUĆA REZERVA'!G111+'OBRAZAC 2- IPA 2019'!G111)</f>
        <v>0</v>
      </c>
      <c r="H113" s="149">
        <f>SUM('Obrazac 2. SUD'!H111+'Obrazac 2. IPA-2017'!H111+'TEKUĆA REZERVA'!H111+'OBRAZAC 2- IPA 2019'!H111)</f>
        <v>0</v>
      </c>
      <c r="I113" s="128" t="e">
        <f t="shared" si="4"/>
        <v>#DIV/0!</v>
      </c>
      <c r="J113" s="129" t="e">
        <f t="shared" si="5"/>
        <v>#DIV/0!</v>
      </c>
    </row>
    <row r="114" spans="1:10" x14ac:dyDescent="0.25">
      <c r="A114" s="122">
        <v>13</v>
      </c>
      <c r="B114" s="108" t="s">
        <v>37</v>
      </c>
      <c r="C114" s="109">
        <v>613700</v>
      </c>
      <c r="D114" s="125">
        <f>SUM('Obrazac 2. SUD'!D112+'Obrazac 2. IPA-2017'!D112+'TEKUĆA REZERVA'!D112+'OBRAZAC 2- IPA 2019'!D112)</f>
        <v>150000</v>
      </c>
      <c r="E114" s="125">
        <f>SUM('Obrazac 2. SUD'!E112+'Obrazac 2. IPA-2017'!E112+'TEKUĆA REZERVA'!E112+'OBRAZAC 2- IPA 2019'!E112)</f>
        <v>-40000</v>
      </c>
      <c r="F114" s="125">
        <f t="shared" si="3"/>
        <v>110000</v>
      </c>
      <c r="G114" s="151">
        <v>94009</v>
      </c>
      <c r="H114" s="152">
        <v>107901</v>
      </c>
      <c r="I114" s="114">
        <f t="shared" si="4"/>
        <v>0.85462727272727268</v>
      </c>
      <c r="J114" s="115">
        <f t="shared" si="5"/>
        <v>0.87125235169275539</v>
      </c>
    </row>
    <row r="115" spans="1:10" x14ac:dyDescent="0.25">
      <c r="A115" s="45"/>
      <c r="B115" s="134" t="s">
        <v>168</v>
      </c>
      <c r="C115" s="138">
        <v>613711</v>
      </c>
      <c r="D115" s="145">
        <f>SUM('Obrazac 2. SUD'!D113+'Obrazac 2. IPA-2017'!D113+'TEKUĆA REZERVA'!D113+'OBRAZAC 2- IPA 2019'!D113)</f>
        <v>3000</v>
      </c>
      <c r="E115" s="145">
        <f>SUM('Obrazac 2. SUD'!E113+'Obrazac 2. IPA-2017'!E113+'TEKUĆA REZERVA'!E113+'OBRAZAC 2- IPA 2019'!E113)</f>
        <v>0</v>
      </c>
      <c r="F115" s="145">
        <f t="shared" si="3"/>
        <v>3000</v>
      </c>
      <c r="G115" s="148">
        <v>3350</v>
      </c>
      <c r="H115" s="149">
        <v>1006</v>
      </c>
      <c r="I115" s="128">
        <f t="shared" si="4"/>
        <v>1.1166666666666667</v>
      </c>
      <c r="J115" s="129">
        <f t="shared" si="5"/>
        <v>3.3300198807157058</v>
      </c>
    </row>
    <row r="116" spans="1:10" x14ac:dyDescent="0.25">
      <c r="A116" s="45"/>
      <c r="B116" s="134" t="s">
        <v>169</v>
      </c>
      <c r="C116" s="138">
        <v>613712</v>
      </c>
      <c r="D116" s="145">
        <f>SUM('Obrazac 2. SUD'!D114+'Obrazac 2. IPA-2017'!D114+'TEKUĆA REZERVA'!D114+'OBRAZAC 2- IPA 2019'!D114)</f>
        <v>40000</v>
      </c>
      <c r="E116" s="145">
        <f>SUM('Obrazac 2. SUD'!E114+'Obrazac 2. IPA-2017'!E114+'TEKUĆA REZERVA'!E114+'OBRAZAC 2- IPA 2019'!E114)</f>
        <v>-22000</v>
      </c>
      <c r="F116" s="145">
        <f t="shared" si="3"/>
        <v>18000</v>
      </c>
      <c r="G116" s="148">
        <v>14552</v>
      </c>
      <c r="H116" s="149">
        <v>12473</v>
      </c>
      <c r="I116" s="128">
        <f t="shared" si="4"/>
        <v>0.80844444444444441</v>
      </c>
      <c r="J116" s="129">
        <f t="shared" si="5"/>
        <v>1.1666800288623427</v>
      </c>
    </row>
    <row r="117" spans="1:10" x14ac:dyDescent="0.25">
      <c r="A117" s="45"/>
      <c r="B117" s="134" t="s">
        <v>170</v>
      </c>
      <c r="C117" s="138">
        <v>613713</v>
      </c>
      <c r="D117" s="145">
        <f>SUM('Obrazac 2. SUD'!D115+'Obrazac 2. IPA-2017'!D115+'TEKUĆA REZERVA'!D115+'OBRAZAC 2- IPA 2019'!D115)</f>
        <v>4000</v>
      </c>
      <c r="E117" s="145">
        <f>SUM('Obrazac 2. SUD'!E115+'Obrazac 2. IPA-2017'!E115+'TEKUĆA REZERVA'!E115+'OBRAZAC 2- IPA 2019'!E115)</f>
        <v>-1000</v>
      </c>
      <c r="F117" s="145">
        <f t="shared" si="3"/>
        <v>3000</v>
      </c>
      <c r="G117" s="148">
        <v>1405</v>
      </c>
      <c r="H117" s="149">
        <v>1878</v>
      </c>
      <c r="I117" s="128">
        <f t="shared" si="4"/>
        <v>0.46833333333333332</v>
      </c>
      <c r="J117" s="129">
        <f t="shared" si="5"/>
        <v>0.74813631522896695</v>
      </c>
    </row>
    <row r="118" spans="1:10" x14ac:dyDescent="0.25">
      <c r="A118" s="45"/>
      <c r="B118" s="134" t="s">
        <v>171</v>
      </c>
      <c r="C118" s="138">
        <v>613721</v>
      </c>
      <c r="D118" s="145">
        <f>SUM('Obrazac 2. SUD'!D116+'Obrazac 2. IPA-2017'!D116+'TEKUĆA REZERVA'!D116+'OBRAZAC 2- IPA 2019'!D116)</f>
        <v>2000</v>
      </c>
      <c r="E118" s="145">
        <f>SUM('Obrazac 2. SUD'!E116+'Obrazac 2. IPA-2017'!E116+'TEKUĆA REZERVA'!E116+'OBRAZAC 2- IPA 2019'!E116)</f>
        <v>-1000</v>
      </c>
      <c r="F118" s="145">
        <f t="shared" si="3"/>
        <v>1000</v>
      </c>
      <c r="G118" s="148">
        <v>0</v>
      </c>
      <c r="H118" s="149">
        <f>SUM('Obrazac 2. SUD'!H116+'Obrazac 2. IPA-2017'!H116+'TEKUĆA REZERVA'!H116+'OBRAZAC 2- IPA 2019'!H116)</f>
        <v>314</v>
      </c>
      <c r="I118" s="128">
        <f t="shared" si="4"/>
        <v>0</v>
      </c>
      <c r="J118" s="129">
        <f t="shared" si="5"/>
        <v>0</v>
      </c>
    </row>
    <row r="119" spans="1:10" x14ac:dyDescent="0.25">
      <c r="A119" s="45"/>
      <c r="B119" s="134" t="s">
        <v>172</v>
      </c>
      <c r="C119" s="138">
        <v>613722</v>
      </c>
      <c r="D119" s="145">
        <f>SUM('Obrazac 2. SUD'!D117+'Obrazac 2. IPA-2017'!D117+'TEKUĆA REZERVA'!D117+'OBRAZAC 2- IPA 2019'!D117)</f>
        <v>16000</v>
      </c>
      <c r="E119" s="145">
        <f>SUM('Obrazac 2. SUD'!E117+'Obrazac 2. IPA-2017'!E117+'TEKUĆA REZERVA'!E117+'OBRAZAC 2- IPA 2019'!E117)</f>
        <v>-6000</v>
      </c>
      <c r="F119" s="145">
        <f t="shared" si="3"/>
        <v>10000</v>
      </c>
      <c r="G119" s="148">
        <v>11175</v>
      </c>
      <c r="H119" s="149">
        <v>16678</v>
      </c>
      <c r="I119" s="128">
        <f t="shared" si="4"/>
        <v>1.1174999999999999</v>
      </c>
      <c r="J119" s="129">
        <f t="shared" si="5"/>
        <v>0.67004436982851656</v>
      </c>
    </row>
    <row r="120" spans="1:10" x14ac:dyDescent="0.25">
      <c r="A120" s="45"/>
      <c r="B120" s="134" t="s">
        <v>173</v>
      </c>
      <c r="C120" s="138">
        <v>613723</v>
      </c>
      <c r="D120" s="145">
        <f>SUM('Obrazac 2. SUD'!D118+'Obrazac 2. IPA-2017'!D118+'TEKUĆA REZERVA'!D118+'OBRAZAC 2- IPA 2019'!D118)</f>
        <v>2000</v>
      </c>
      <c r="E120" s="145">
        <f>SUM('Obrazac 2. SUD'!E118+'Obrazac 2. IPA-2017'!E118+'TEKUĆA REZERVA'!E118+'OBRAZAC 2- IPA 2019'!E118)</f>
        <v>-1000</v>
      </c>
      <c r="F120" s="145">
        <f t="shared" si="3"/>
        <v>1000</v>
      </c>
      <c r="G120" s="148">
        <v>355</v>
      </c>
      <c r="H120" s="149">
        <v>172</v>
      </c>
      <c r="I120" s="128">
        <f t="shared" si="4"/>
        <v>0.35499999999999998</v>
      </c>
      <c r="J120" s="129">
        <f t="shared" si="5"/>
        <v>2.0639534883720931</v>
      </c>
    </row>
    <row r="121" spans="1:10" x14ac:dyDescent="0.25">
      <c r="A121" s="45"/>
      <c r="B121" s="134" t="s">
        <v>174</v>
      </c>
      <c r="C121" s="150">
        <v>613726</v>
      </c>
      <c r="D121" s="145">
        <f>SUM('Obrazac 2. SUD'!D119+'Obrazac 2. IPA-2017'!D119+'TEKUĆA REZERVA'!D119+'OBRAZAC 2- IPA 2019'!D119)</f>
        <v>2000</v>
      </c>
      <c r="E121" s="145">
        <f>SUM('Obrazac 2. SUD'!E119+'Obrazac 2. IPA-2017'!E119+'TEKUĆA REZERVA'!E119+'OBRAZAC 2- IPA 2019'!E119)</f>
        <v>0</v>
      </c>
      <c r="F121" s="145">
        <f t="shared" si="3"/>
        <v>2000</v>
      </c>
      <c r="G121" s="148">
        <v>293</v>
      </c>
      <c r="H121" s="149">
        <v>310</v>
      </c>
      <c r="I121" s="128">
        <f t="shared" si="4"/>
        <v>0.14649999999999999</v>
      </c>
      <c r="J121" s="129">
        <f t="shared" si="5"/>
        <v>0.94516129032258067</v>
      </c>
    </row>
    <row r="122" spans="1:10" x14ac:dyDescent="0.25">
      <c r="A122" s="45"/>
      <c r="B122" s="134" t="s">
        <v>175</v>
      </c>
      <c r="C122" s="138">
        <v>613727</v>
      </c>
      <c r="D122" s="145">
        <f>SUM('Obrazac 2. SUD'!D120+'Obrazac 2. IPA-2017'!D120+'TEKUĆA REZERVA'!D120+'OBRAZAC 2- IPA 2019'!D120)</f>
        <v>75000</v>
      </c>
      <c r="E122" s="145">
        <f>SUM('Obrazac 2. SUD'!E120+'Obrazac 2. IPA-2017'!E120+'TEKUĆA REZERVA'!E120+'OBRAZAC 2- IPA 2019'!E120)</f>
        <v>-5000</v>
      </c>
      <c r="F122" s="145">
        <f t="shared" si="3"/>
        <v>70000</v>
      </c>
      <c r="G122" s="148">
        <v>62515</v>
      </c>
      <c r="H122" s="149">
        <v>74585</v>
      </c>
      <c r="I122" s="128">
        <f t="shared" si="4"/>
        <v>0.89307142857142852</v>
      </c>
      <c r="J122" s="129">
        <f t="shared" si="5"/>
        <v>0.83817121405108264</v>
      </c>
    </row>
    <row r="123" spans="1:10" x14ac:dyDescent="0.25">
      <c r="A123" s="45"/>
      <c r="B123" s="134" t="s">
        <v>176</v>
      </c>
      <c r="C123" s="138">
        <v>613728</v>
      </c>
      <c r="D123" s="145">
        <f>SUM('Obrazac 2. SUD'!D121+'Obrazac 2. IPA-2017'!D121+'TEKUĆA REZERVA'!D121+'OBRAZAC 2- IPA 2019'!D121)</f>
        <v>6000</v>
      </c>
      <c r="E123" s="145">
        <f>SUM('Obrazac 2. SUD'!E121+'Obrazac 2. IPA-2017'!E121+'TEKUĆA REZERVA'!E121+'OBRAZAC 2- IPA 2019'!E121)</f>
        <v>-4000</v>
      </c>
      <c r="F123" s="145">
        <f t="shared" si="3"/>
        <v>2000</v>
      </c>
      <c r="G123" s="148">
        <v>364</v>
      </c>
      <c r="H123" s="149">
        <f>SUM('Obrazac 2. SUD'!H121+'Obrazac 2. IPA-2017'!H121+'TEKUĆA REZERVA'!H121+'OBRAZAC 2- IPA 2019'!H121)</f>
        <v>485</v>
      </c>
      <c r="I123" s="128">
        <f t="shared" si="4"/>
        <v>0.182</v>
      </c>
      <c r="J123" s="129">
        <f t="shared" si="5"/>
        <v>0.75051546391752577</v>
      </c>
    </row>
    <row r="124" spans="1:10" ht="36.75" x14ac:dyDescent="0.25">
      <c r="A124" s="123">
        <v>14</v>
      </c>
      <c r="B124" s="108" t="s">
        <v>38</v>
      </c>
      <c r="C124" s="109">
        <v>613800</v>
      </c>
      <c r="D124" s="125">
        <f>SUM('Obrazac 2. SUD'!D122+'Obrazac 2. IPA-2017'!D122+'TEKUĆA REZERVA'!D122+'OBRAZAC 2- IPA 2019'!D122)</f>
        <v>6000</v>
      </c>
      <c r="E124" s="125">
        <f>SUM('Obrazac 2. SUD'!E122+'Obrazac 2. IPA-2017'!E122+'TEKUĆA REZERVA'!E122+'OBRAZAC 2- IPA 2019'!E122)</f>
        <v>0</v>
      </c>
      <c r="F124" s="125">
        <f t="shared" si="3"/>
        <v>6000</v>
      </c>
      <c r="G124" s="151">
        <v>2543</v>
      </c>
      <c r="H124" s="152">
        <v>2625</v>
      </c>
      <c r="I124" s="114">
        <f t="shared" si="4"/>
        <v>0.42383333333333334</v>
      </c>
      <c r="J124" s="115">
        <f t="shared" si="5"/>
        <v>0.96876190476190471</v>
      </c>
    </row>
    <row r="125" spans="1:10" x14ac:dyDescent="0.25">
      <c r="A125" s="39"/>
      <c r="B125" s="134" t="s">
        <v>177</v>
      </c>
      <c r="C125" s="138">
        <v>613811</v>
      </c>
      <c r="D125" s="145">
        <f>SUM('Obrazac 2. SUD'!D123+'Obrazac 2. IPA-2017'!D123+'TEKUĆA REZERVA'!D123+'OBRAZAC 2- IPA 2019'!D123)</f>
        <v>0</v>
      </c>
      <c r="E125" s="145">
        <f>SUM('Obrazac 2. SUD'!E123+'Obrazac 2. IPA-2017'!E123+'TEKUĆA REZERVA'!E123+'OBRAZAC 2- IPA 2019'!E123)</f>
        <v>0</v>
      </c>
      <c r="F125" s="145">
        <f t="shared" si="3"/>
        <v>0</v>
      </c>
      <c r="G125" s="148">
        <f>SUM('Obrazac 2. SUD'!G123+'Obrazac 2. IPA-2017'!G123+'TEKUĆA REZERVA'!G123+'OBRAZAC 2- IPA 2019'!G123)</f>
        <v>0</v>
      </c>
      <c r="H125" s="149">
        <f>SUM('Obrazac 2. SUD'!H123+'Obrazac 2. IPA-2017'!H123+'TEKUĆA REZERVA'!H123+'OBRAZAC 2- IPA 2019'!H123)</f>
        <v>0</v>
      </c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178</v>
      </c>
      <c r="C126" s="138">
        <v>613813</v>
      </c>
      <c r="D126" s="145">
        <f>SUM('Obrazac 2. SUD'!D124+'Obrazac 2. IPA-2017'!D124+'TEKUĆA REZERVA'!D124+'OBRAZAC 2- IPA 2019'!D124)</f>
        <v>4000</v>
      </c>
      <c r="E126" s="145">
        <f>SUM('Obrazac 2. SUD'!E124+'Obrazac 2. IPA-2017'!E124+'TEKUĆA REZERVA'!E124+'OBRAZAC 2- IPA 2019'!E124)</f>
        <v>0</v>
      </c>
      <c r="F126" s="145">
        <f t="shared" si="3"/>
        <v>4000</v>
      </c>
      <c r="G126" s="148">
        <v>2471</v>
      </c>
      <c r="H126" s="149">
        <v>2553</v>
      </c>
      <c r="I126" s="128">
        <f t="shared" si="4"/>
        <v>0.61775000000000002</v>
      </c>
      <c r="J126" s="129">
        <f t="shared" si="5"/>
        <v>0.96788092440266349</v>
      </c>
    </row>
    <row r="127" spans="1:10" x14ac:dyDescent="0.25">
      <c r="A127" s="39"/>
      <c r="B127" s="134" t="s">
        <v>179</v>
      </c>
      <c r="C127" s="138">
        <v>613814</v>
      </c>
      <c r="D127" s="145">
        <f>SUM('Obrazac 2. SUD'!D125+'Obrazac 2. IPA-2017'!D125+'TEKUĆA REZERVA'!D125+'OBRAZAC 2- IPA 2019'!D125)</f>
        <v>0</v>
      </c>
      <c r="E127" s="145">
        <f>SUM('Obrazac 2. SUD'!E125+'Obrazac 2. IPA-2017'!E125+'TEKUĆA REZERVA'!E125+'OBRAZAC 2- IPA 2019'!E125)</f>
        <v>0</v>
      </c>
      <c r="F127" s="145">
        <f t="shared" si="3"/>
        <v>0</v>
      </c>
      <c r="G127" s="148">
        <f>SUM('Obrazac 2. SUD'!G125+'Obrazac 2. IPA-2017'!G125+'TEKUĆA REZERVA'!G125+'OBRAZAC 2- IPA 2019'!G125)</f>
        <v>0</v>
      </c>
      <c r="H127" s="149">
        <f>SUM('Obrazac 2. SUD'!H125+'Obrazac 2. IPA-2017'!H125+'TEKUĆA REZERVA'!H125+'OBRAZAC 2- IPA 2019'!H125)</f>
        <v>0</v>
      </c>
      <c r="I127" s="128" t="e">
        <f t="shared" si="4"/>
        <v>#DIV/0!</v>
      </c>
      <c r="J127" s="129" t="e">
        <f t="shared" si="5"/>
        <v>#DIV/0!</v>
      </c>
    </row>
    <row r="128" spans="1:10" x14ac:dyDescent="0.25">
      <c r="A128" s="39"/>
      <c r="B128" s="134" t="s">
        <v>180</v>
      </c>
      <c r="C128" s="138">
        <v>613815</v>
      </c>
      <c r="D128" s="145">
        <f>SUM('Obrazac 2. SUD'!D126+'Obrazac 2. IPA-2017'!D126+'TEKUĆA REZERVA'!D126+'OBRAZAC 2- IPA 2019'!D126)</f>
        <v>0</v>
      </c>
      <c r="E128" s="145">
        <f>SUM('Obrazac 2. SUD'!E126+'Obrazac 2. IPA-2017'!E126+'TEKUĆA REZERVA'!E126+'OBRAZAC 2- IPA 2019'!E126)</f>
        <v>0</v>
      </c>
      <c r="F128" s="145">
        <f t="shared" si="3"/>
        <v>0</v>
      </c>
      <c r="G128" s="148">
        <f>SUM('Obrazac 2. SUD'!G126+'Obrazac 2. IPA-2017'!G126+'TEKUĆA REZERVA'!G126+'OBRAZAC 2- IPA 2019'!G126)</f>
        <v>0</v>
      </c>
      <c r="H128" s="149">
        <f>SUM('Obrazac 2. SUD'!H126+'Obrazac 2. IPA-2017'!H126+'TEKUĆA REZERVA'!H126+'OBRAZAC 2- IPA 2019'!H126)</f>
        <v>0</v>
      </c>
      <c r="I128" s="128" t="e">
        <f t="shared" si="4"/>
        <v>#DIV/0!</v>
      </c>
      <c r="J128" s="129" t="e">
        <f t="shared" si="5"/>
        <v>#DIV/0!</v>
      </c>
    </row>
    <row r="129" spans="1:10" x14ac:dyDescent="0.25">
      <c r="A129" s="39"/>
      <c r="B129" s="134" t="s">
        <v>181</v>
      </c>
      <c r="C129" s="138">
        <v>613821</v>
      </c>
      <c r="D129" s="145">
        <f>SUM('Obrazac 2. SUD'!D127+'Obrazac 2. IPA-2017'!D127+'TEKUĆA REZERVA'!D127+'OBRAZAC 2- IPA 2019'!D127)</f>
        <v>2000</v>
      </c>
      <c r="E129" s="145">
        <f>SUM('Obrazac 2. SUD'!E127+'Obrazac 2. IPA-2017'!E127+'TEKUĆA REZERVA'!E127+'OBRAZAC 2- IPA 2019'!E127)</f>
        <v>0</v>
      </c>
      <c r="F129" s="145">
        <f t="shared" si="3"/>
        <v>2000</v>
      </c>
      <c r="G129" s="148">
        <v>72</v>
      </c>
      <c r="H129" s="149">
        <v>72</v>
      </c>
      <c r="I129" s="128">
        <f t="shared" si="4"/>
        <v>3.5999999999999997E-2</v>
      </c>
      <c r="J129" s="129">
        <f t="shared" si="5"/>
        <v>1</v>
      </c>
    </row>
    <row r="130" spans="1:10" x14ac:dyDescent="0.25">
      <c r="A130" s="39"/>
      <c r="B130" s="134" t="s">
        <v>182</v>
      </c>
      <c r="C130" s="138">
        <v>613832</v>
      </c>
      <c r="D130" s="145">
        <f>SUM('Obrazac 2. SUD'!D128+'Obrazac 2. IPA-2017'!D128+'TEKUĆA REZERVA'!D128+'OBRAZAC 2- IPA 2019'!D128)</f>
        <v>0</v>
      </c>
      <c r="E130" s="145">
        <f>SUM('Obrazac 2. SUD'!E128+'Obrazac 2. IPA-2017'!E128+'TEKUĆA REZERVA'!E128+'OBRAZAC 2- IPA 2019'!E128)</f>
        <v>0</v>
      </c>
      <c r="F130" s="145">
        <f t="shared" si="3"/>
        <v>0</v>
      </c>
      <c r="G130" s="148">
        <f>SUM('Obrazac 2. SUD'!G128+'Obrazac 2. IPA-2017'!G128+'TEKUĆA REZERVA'!G128+'OBRAZAC 2- IPA 2019'!G128)</f>
        <v>0</v>
      </c>
      <c r="H130" s="149">
        <f>SUM('Obrazac 2. SUD'!H128+'Obrazac 2. IPA-2017'!H128+'TEKUĆA REZERVA'!H128+'OBRAZAC 2- IPA 2019'!H128)</f>
        <v>0</v>
      </c>
      <c r="I130" s="128" t="e">
        <f t="shared" si="4"/>
        <v>#DIV/0!</v>
      </c>
      <c r="J130" s="129" t="e">
        <f t="shared" si="5"/>
        <v>#DIV/0!</v>
      </c>
    </row>
    <row r="131" spans="1:10" ht="24.75" x14ac:dyDescent="0.25">
      <c r="A131" s="122">
        <v>15</v>
      </c>
      <c r="B131" s="108" t="s">
        <v>39</v>
      </c>
      <c r="C131" s="109">
        <v>613900</v>
      </c>
      <c r="D131" s="125">
        <f>SUM('Obrazac 2. SUD'!D129+'Obrazac 2. IPA-2017'!D129+'TEKUĆA REZERVA'!D129+'OBRAZAC 2- IPA 2019'!D129)</f>
        <v>2510000</v>
      </c>
      <c r="E131" s="125">
        <f>SUM('Obrazac 2. SUD'!E129+'Obrazac 2. IPA-2017'!E129+'TEKUĆA REZERVA'!E129+'OBRAZAC 2- IPA 2019'!E129)</f>
        <v>-244862</v>
      </c>
      <c r="F131" s="125">
        <v>2265138</v>
      </c>
      <c r="G131" s="151">
        <v>1862966</v>
      </c>
      <c r="H131" s="152">
        <v>2500964</v>
      </c>
      <c r="I131" s="114">
        <f t="shared" si="4"/>
        <v>0.82245143562997047</v>
      </c>
      <c r="J131" s="115">
        <f t="shared" si="5"/>
        <v>0.74489916688125057</v>
      </c>
    </row>
    <row r="132" spans="1:10" x14ac:dyDescent="0.25">
      <c r="A132" s="45"/>
      <c r="B132" s="134" t="s">
        <v>183</v>
      </c>
      <c r="C132" s="138">
        <v>613911</v>
      </c>
      <c r="D132" s="145">
        <f>SUM('Obrazac 2. SUD'!D130+'Obrazac 2. IPA-2017'!D130+'TEKUĆA REZERVA'!D130+'OBRAZAC 2- IPA 2019'!D130)</f>
        <v>0</v>
      </c>
      <c r="E132" s="145">
        <f>SUM('Obrazac 2. SUD'!E130+'Obrazac 2. IPA-2017'!E130+'TEKUĆA REZERVA'!E130+'OBRAZAC 2- IPA 2019'!E130)</f>
        <v>0</v>
      </c>
      <c r="F132" s="145">
        <f t="shared" si="3"/>
        <v>0</v>
      </c>
      <c r="G132" s="148">
        <f>SUM('Obrazac 2. SUD'!G130+'Obrazac 2. IPA-2017'!G130+'TEKUĆA REZERVA'!G130+'OBRAZAC 2- IPA 2019'!G130)</f>
        <v>0</v>
      </c>
      <c r="H132" s="149">
        <f>SUM('Obrazac 2. SUD'!H130+'Obrazac 2. IPA-2017'!H130+'TEKUĆA REZERVA'!H130+'OBRAZAC 2- IPA 2019'!H130)</f>
        <v>0</v>
      </c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184</v>
      </c>
      <c r="C133" s="138">
        <v>613912</v>
      </c>
      <c r="D133" s="145">
        <f>SUM('Obrazac 2. SUD'!D131+'Obrazac 2. IPA-2017'!D131+'TEKUĆA REZERVA'!D131+'OBRAZAC 2- IPA 2019'!D131)</f>
        <v>6000</v>
      </c>
      <c r="E133" s="145">
        <f>SUM('Obrazac 2. SUD'!E131+'Obrazac 2. IPA-2017'!E131+'TEKUĆA REZERVA'!E131+'OBRAZAC 2- IPA 2019'!E131)</f>
        <v>501</v>
      </c>
      <c r="F133" s="145">
        <f t="shared" si="3"/>
        <v>6501</v>
      </c>
      <c r="G133" s="148">
        <v>4790</v>
      </c>
      <c r="H133" s="149">
        <v>1070</v>
      </c>
      <c r="I133" s="128">
        <f t="shared" si="4"/>
        <v>0.73680972158129521</v>
      </c>
      <c r="J133" s="129">
        <f t="shared" si="5"/>
        <v>4.4766355140186915</v>
      </c>
    </row>
    <row r="134" spans="1:10" x14ac:dyDescent="0.25">
      <c r="A134" s="45"/>
      <c r="B134" s="137" t="s">
        <v>185</v>
      </c>
      <c r="C134" s="138">
        <v>613913</v>
      </c>
      <c r="D134" s="145">
        <f>SUM('Obrazac 2. SUD'!D132+'Obrazac 2. IPA-2017'!D132+'TEKUĆA REZERVA'!D132+'OBRAZAC 2- IPA 2019'!D132)</f>
        <v>6000</v>
      </c>
      <c r="E134" s="145">
        <f>SUM('Obrazac 2. SUD'!E132+'Obrazac 2. IPA-2017'!E132+'TEKUĆA REZERVA'!E132+'OBRAZAC 2- IPA 2019'!E132)</f>
        <v>0</v>
      </c>
      <c r="F134" s="145">
        <f t="shared" si="3"/>
        <v>6000</v>
      </c>
      <c r="G134" s="148">
        <v>2241</v>
      </c>
      <c r="H134" s="149">
        <v>5801</v>
      </c>
      <c r="I134" s="128">
        <f t="shared" si="4"/>
        <v>0.3735</v>
      </c>
      <c r="J134" s="129">
        <f t="shared" si="5"/>
        <v>0.38631270470608514</v>
      </c>
    </row>
    <row r="135" spans="1:10" x14ac:dyDescent="0.25">
      <c r="A135" s="45"/>
      <c r="B135" s="137" t="s">
        <v>186</v>
      </c>
      <c r="C135" s="138">
        <v>613914</v>
      </c>
      <c r="D135" s="145">
        <f>SUM('Obrazac 2. SUD'!D133+'Obrazac 2. IPA-2017'!D133+'TEKUĆA REZERVA'!D133+'OBRAZAC 2- IPA 2019'!D133)</f>
        <v>20000</v>
      </c>
      <c r="E135" s="145">
        <f>SUM('Obrazac 2. SUD'!E133+'Obrazac 2. IPA-2017'!E133+'TEKUĆA REZERVA'!E133+'OBRAZAC 2- IPA 2019'!E133)</f>
        <v>0</v>
      </c>
      <c r="F135" s="145">
        <f t="shared" si="3"/>
        <v>20000</v>
      </c>
      <c r="G135" s="148">
        <v>1727</v>
      </c>
      <c r="H135" s="149">
        <v>3463</v>
      </c>
      <c r="I135" s="128">
        <f t="shared" si="4"/>
        <v>8.6349999999999996E-2</v>
      </c>
      <c r="J135" s="129">
        <f t="shared" si="5"/>
        <v>0.49870054865723362</v>
      </c>
    </row>
    <row r="136" spans="1:10" x14ac:dyDescent="0.25">
      <c r="A136" s="45"/>
      <c r="B136" s="137" t="s">
        <v>187</v>
      </c>
      <c r="C136" s="138">
        <v>613915</v>
      </c>
      <c r="D136" s="145">
        <f>SUM('Obrazac 2. SUD'!D134+'Obrazac 2. IPA-2017'!D134+'TEKUĆA REZERVA'!D134+'OBRAZAC 2- IPA 2019'!D134)</f>
        <v>12000</v>
      </c>
      <c r="E136" s="145">
        <v>9779</v>
      </c>
      <c r="F136" s="145">
        <f t="shared" si="3"/>
        <v>21779</v>
      </c>
      <c r="G136" s="148">
        <v>14671</v>
      </c>
      <c r="H136" s="149">
        <v>11550</v>
      </c>
      <c r="I136" s="128">
        <f t="shared" si="4"/>
        <v>0.67363056155011714</v>
      </c>
      <c r="J136" s="129">
        <f t="shared" si="5"/>
        <v>1.2702164502164501</v>
      </c>
    </row>
    <row r="137" spans="1:10" x14ac:dyDescent="0.25">
      <c r="A137" s="45"/>
      <c r="B137" s="137" t="s">
        <v>188</v>
      </c>
      <c r="C137" s="138">
        <v>613918</v>
      </c>
      <c r="D137" s="145">
        <f>SUM('Obrazac 2. SUD'!D135+'Obrazac 2. IPA-2017'!D135+'TEKUĆA REZERVA'!D135+'OBRAZAC 2- IPA 2019'!D135)</f>
        <v>0</v>
      </c>
      <c r="E137" s="145">
        <f>SUM('Obrazac 2. SUD'!E135+'Obrazac 2. IPA-2017'!E135+'TEKUĆA REZERVA'!E135+'OBRAZAC 2- IPA 2019'!E135)</f>
        <v>0</v>
      </c>
      <c r="F137" s="145">
        <f t="shared" si="3"/>
        <v>0</v>
      </c>
      <c r="G137" s="148">
        <f>SUM('Obrazac 2. SUD'!G135+'Obrazac 2. IPA-2017'!G135+'TEKUĆA REZERVA'!G135+'OBRAZAC 2- IPA 2019'!G135)</f>
        <v>0</v>
      </c>
      <c r="H137" s="149">
        <v>0</v>
      </c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189</v>
      </c>
      <c r="C138" s="138">
        <v>613919</v>
      </c>
      <c r="D138" s="145">
        <f>SUM('Obrazac 2. SUD'!D136+'Obrazac 2. IPA-2017'!D136+'TEKUĆA REZERVA'!D136+'OBRAZAC 2- IPA 2019'!D136)</f>
        <v>0</v>
      </c>
      <c r="E138" s="145">
        <f>SUM('Obrazac 2. SUD'!E136+'Obrazac 2. IPA-2017'!E136+'TEKUĆA REZERVA'!E136+'OBRAZAC 2- IPA 2019'!E136)</f>
        <v>0</v>
      </c>
      <c r="F138" s="145">
        <f t="shared" si="3"/>
        <v>0</v>
      </c>
      <c r="G138" s="148">
        <f>SUM('Obrazac 2. SUD'!G136+'Obrazac 2. IPA-2017'!G136+'TEKUĆA REZERVA'!G136+'OBRAZAC 2- IPA 2019'!G136)</f>
        <v>0</v>
      </c>
      <c r="H138" s="149">
        <f>SUM('Obrazac 2. SUD'!H136+'Obrazac 2. IPA-2017'!H136+'TEKUĆA REZERVA'!H136+'OBRAZAC 2- IPA 2019'!H136)</f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190</v>
      </c>
      <c r="C139" s="138">
        <v>613921</v>
      </c>
      <c r="D139" s="145">
        <f>SUM('Obrazac 2. SUD'!D137+'Obrazac 2. IPA-2017'!D137+'TEKUĆA REZERVA'!D137+'OBRAZAC 2- IPA 2019'!D137)</f>
        <v>15000</v>
      </c>
      <c r="E139" s="145">
        <f>SUM('Obrazac 2. SUD'!E137+'Obrazac 2. IPA-2017'!E137+'TEKUĆA REZERVA'!E137+'OBRAZAC 2- IPA 2019'!E137)</f>
        <v>0</v>
      </c>
      <c r="F139" s="145">
        <f t="shared" si="3"/>
        <v>15000</v>
      </c>
      <c r="G139" s="148">
        <v>2286</v>
      </c>
      <c r="H139" s="149">
        <v>1180</v>
      </c>
      <c r="I139" s="128">
        <f t="shared" si="4"/>
        <v>0.15240000000000001</v>
      </c>
      <c r="J139" s="129">
        <f t="shared" si="5"/>
        <v>1.9372881355932203</v>
      </c>
    </row>
    <row r="140" spans="1:10" x14ac:dyDescent="0.25">
      <c r="A140" s="45"/>
      <c r="B140" s="137" t="s">
        <v>191</v>
      </c>
      <c r="C140" s="138">
        <v>613922</v>
      </c>
      <c r="D140" s="145">
        <f>SUM('Obrazac 2. SUD'!D138+'Obrazac 2. IPA-2017'!D138+'TEKUĆA REZERVA'!D138+'OBRAZAC 2- IPA 2019'!D138)</f>
        <v>0</v>
      </c>
      <c r="E140" s="145">
        <f>SUM('Obrazac 2. SUD'!E138+'Obrazac 2. IPA-2017'!E138+'TEKUĆA REZERVA'!E138+'OBRAZAC 2- IPA 2019'!E138)</f>
        <v>0</v>
      </c>
      <c r="F140" s="145">
        <f t="shared" si="3"/>
        <v>0</v>
      </c>
      <c r="G140" s="148">
        <f>SUM('Obrazac 2. SUD'!G138+'Obrazac 2. IPA-2017'!G138+'TEKUĆA REZERVA'!G138+'OBRAZAC 2- IPA 2019'!G138)</f>
        <v>0</v>
      </c>
      <c r="H140" s="149">
        <f>SUM('Obrazac 2. SUD'!H138+'Obrazac 2. IPA-2017'!H138+'TEKUĆA REZERVA'!H138+'OBRAZAC 2- IPA 2019'!H138)</f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192</v>
      </c>
      <c r="C141" s="138">
        <v>613923</v>
      </c>
      <c r="D141" s="145">
        <f>SUM('Obrazac 2. SUD'!D139+'Obrazac 2. IPA-2017'!D139+'TEKUĆA REZERVA'!D139+'OBRAZAC 2- IPA 2019'!D139)</f>
        <v>0</v>
      </c>
      <c r="E141" s="145">
        <f>SUM('Obrazac 2. SUD'!E139+'Obrazac 2. IPA-2017'!E139+'TEKUĆA REZERVA'!E139+'OBRAZAC 2- IPA 2019'!E139)</f>
        <v>0</v>
      </c>
      <c r="F141" s="145">
        <f t="shared" si="3"/>
        <v>0</v>
      </c>
      <c r="G141" s="148">
        <f>SUM('Obrazac 2. SUD'!G139+'Obrazac 2. IPA-2017'!G139+'TEKUĆA REZERVA'!G139+'OBRAZAC 2- IPA 2019'!G139)</f>
        <v>0</v>
      </c>
      <c r="H141" s="149">
        <f>SUM('Obrazac 2. SUD'!H139+'Obrazac 2. IPA-2017'!H139+'TEKUĆA REZERVA'!H139+'OBRAZAC 2- IPA 2019'!H139)</f>
        <v>0</v>
      </c>
      <c r="I141" s="128" t="e">
        <f t="shared" si="4"/>
        <v>#DIV/0!</v>
      </c>
      <c r="J141" s="129" t="e">
        <f t="shared" si="5"/>
        <v>#DIV/0!</v>
      </c>
    </row>
    <row r="142" spans="1:10" x14ac:dyDescent="0.25">
      <c r="A142" s="45"/>
      <c r="B142" s="137" t="s">
        <v>193</v>
      </c>
      <c r="C142" s="138">
        <v>613924</v>
      </c>
      <c r="D142" s="145">
        <f>SUM('Obrazac 2. SUD'!D140+'Obrazac 2. IPA-2017'!D140+'TEKUĆA REZERVA'!D140+'OBRAZAC 2- IPA 2019'!D140)</f>
        <v>0</v>
      </c>
      <c r="E142" s="145">
        <f>SUM('Obrazac 2. SUD'!E140+'Obrazac 2. IPA-2017'!E140+'TEKUĆA REZERVA'!E140+'OBRAZAC 2- IPA 2019'!E140)</f>
        <v>0</v>
      </c>
      <c r="F142" s="145">
        <f t="shared" si="3"/>
        <v>0</v>
      </c>
      <c r="G142" s="148">
        <f>SUM('Obrazac 2. SUD'!G140+'Obrazac 2. IPA-2017'!G140+'TEKUĆA REZERVA'!G140+'OBRAZAC 2- IPA 2019'!G140)</f>
        <v>0</v>
      </c>
      <c r="H142" s="149">
        <f>SUM('Obrazac 2. SUD'!H140+'Obrazac 2. IPA-2017'!H140+'TEKUĆA REZERVA'!H140+'OBRAZAC 2- IPA 2019'!H140)</f>
        <v>0</v>
      </c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194</v>
      </c>
      <c r="C143" s="138">
        <v>613932</v>
      </c>
      <c r="D143" s="145">
        <v>1922000</v>
      </c>
      <c r="E143" s="145">
        <v>-263142</v>
      </c>
      <c r="F143" s="145">
        <v>1658858</v>
      </c>
      <c r="G143" s="148">
        <v>1313397</v>
      </c>
      <c r="H143" s="149">
        <v>1973472</v>
      </c>
      <c r="I143" s="128">
        <f t="shared" si="4"/>
        <v>0.79174769630673636</v>
      </c>
      <c r="J143" s="129">
        <f t="shared" si="5"/>
        <v>0.66552603735953686</v>
      </c>
    </row>
    <row r="144" spans="1:10" x14ac:dyDescent="0.25">
      <c r="A144" s="45"/>
      <c r="B144" s="137" t="s">
        <v>195</v>
      </c>
      <c r="C144" s="138">
        <v>613934</v>
      </c>
      <c r="D144" s="145">
        <f>SUM('Obrazac 2. SUD'!D142+'Obrazac 2. IPA-2017'!D142+'TEKUĆA REZERVA'!D142+'OBRAZAC 2- IPA 2019'!D142)</f>
        <v>0</v>
      </c>
      <c r="E144" s="145">
        <f>SUM('Obrazac 2. SUD'!E142+'Obrazac 2. IPA-2017'!E142+'TEKUĆA REZERVA'!E142+'OBRAZAC 2- IPA 2019'!E142)</f>
        <v>0</v>
      </c>
      <c r="F144" s="145">
        <f t="shared" si="3"/>
        <v>0</v>
      </c>
      <c r="G144" s="148">
        <f>SUM('Obrazac 2. SUD'!G142+'Obrazac 2. IPA-2017'!G142+'TEKUĆA REZERVA'!G142+'OBRAZAC 2- IPA 2019'!G142)</f>
        <v>0</v>
      </c>
      <c r="H144" s="149">
        <f>SUM('Obrazac 2. SUD'!H142+'Obrazac 2. IPA-2017'!H142+'TEKUĆA REZERVA'!H142+'OBRAZAC 2- IPA 2019'!H142)</f>
        <v>0</v>
      </c>
      <c r="I144" s="128" t="e">
        <f t="shared" si="4"/>
        <v>#DIV/0!</v>
      </c>
      <c r="J144" s="129" t="e">
        <f t="shared" si="5"/>
        <v>#DIV/0!</v>
      </c>
    </row>
    <row r="145" spans="1:10" x14ac:dyDescent="0.25">
      <c r="A145" s="45"/>
      <c r="B145" s="137" t="s">
        <v>196</v>
      </c>
      <c r="C145" s="138">
        <v>613936</v>
      </c>
      <c r="D145" s="145">
        <f>SUM('Obrazac 2. SUD'!D143+'Obrazac 2. IPA-2017'!D143+'TEKUĆA REZERVA'!D143+'OBRAZAC 2- IPA 2019'!D143)</f>
        <v>80000</v>
      </c>
      <c r="E145" s="145">
        <f>SUM('Obrazac 2. SUD'!E143+'Obrazac 2. IPA-2017'!E143+'TEKUĆA REZERVA'!E143+'OBRAZAC 2- IPA 2019'!E143)</f>
        <v>0</v>
      </c>
      <c r="F145" s="145">
        <f t="shared" si="3"/>
        <v>80000</v>
      </c>
      <c r="G145" s="148">
        <v>71447</v>
      </c>
      <c r="H145" s="149">
        <v>74460</v>
      </c>
      <c r="I145" s="128">
        <f t="shared" si="4"/>
        <v>0.89308750000000003</v>
      </c>
      <c r="J145" s="129">
        <f t="shared" si="5"/>
        <v>0.95953532097770611</v>
      </c>
    </row>
    <row r="146" spans="1:10" x14ac:dyDescent="0.25">
      <c r="A146" s="45"/>
      <c r="B146" s="137" t="s">
        <v>197</v>
      </c>
      <c r="C146" s="138">
        <v>613937</v>
      </c>
      <c r="D146" s="145">
        <f>SUM('Obrazac 2. SUD'!D144+'Obrazac 2. IPA-2017'!D144+'TEKUĆA REZERVA'!D144+'OBRAZAC 2- IPA 2019'!D144)</f>
        <v>30000</v>
      </c>
      <c r="E146" s="145">
        <f>SUM('Obrazac 2. SUD'!E144+'Obrazac 2. IPA-2017'!E144+'TEKUĆA REZERVA'!E144+'OBRAZAC 2- IPA 2019'!E144)</f>
        <v>8000</v>
      </c>
      <c r="F146" s="145">
        <f t="shared" si="3"/>
        <v>38000</v>
      </c>
      <c r="G146" s="148">
        <v>19989</v>
      </c>
      <c r="H146" s="149">
        <v>23160</v>
      </c>
      <c r="I146" s="128">
        <f t="shared" si="4"/>
        <v>0.52602631578947368</v>
      </c>
      <c r="J146" s="129">
        <f t="shared" si="5"/>
        <v>0.86308290155440415</v>
      </c>
    </row>
    <row r="147" spans="1:10" x14ac:dyDescent="0.25">
      <c r="A147" s="45"/>
      <c r="B147" s="137" t="s">
        <v>198</v>
      </c>
      <c r="C147" s="138">
        <v>613938</v>
      </c>
      <c r="D147" s="145">
        <f>SUM('Obrazac 2. SUD'!D145+'Obrazac 2. IPA-2017'!D145+'TEKUĆA REZERVA'!D145+'OBRAZAC 2- IPA 2019'!D145)</f>
        <v>0</v>
      </c>
      <c r="E147" s="145">
        <f>SUM('Obrazac 2. SUD'!E145+'Obrazac 2. IPA-2017'!E145+'TEKUĆA REZERVA'!E145+'OBRAZAC 2- IPA 2019'!E145)</f>
        <v>0</v>
      </c>
      <c r="F147" s="145">
        <f t="shared" ref="F147:F210" si="6">SUM(D147:E147)</f>
        <v>0</v>
      </c>
      <c r="G147" s="148">
        <f>SUM('Obrazac 2. SUD'!G145+'Obrazac 2. IPA-2017'!G145+'TEKUĆA REZERVA'!G145+'OBRAZAC 2- IPA 2019'!G145)</f>
        <v>0</v>
      </c>
      <c r="H147" s="149">
        <f>SUM('Obrazac 2. SUD'!H145+'Obrazac 2. IPA-2017'!H145+'TEKUĆA REZERVA'!H145+'OBRAZAC 2- IPA 2019'!H145)</f>
        <v>0</v>
      </c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199</v>
      </c>
      <c r="C148" s="138">
        <v>613939</v>
      </c>
      <c r="D148" s="145">
        <f>SUM('Obrazac 2. SUD'!D146+'Obrazac 2. IPA-2017'!D146+'TEKUĆA REZERVA'!D146+'OBRAZAC 2- IPA 2019'!D146)</f>
        <v>0</v>
      </c>
      <c r="E148" s="145">
        <f>SUM('Obrazac 2. SUD'!E146+'Obrazac 2. IPA-2017'!E146+'TEKUĆA REZERVA'!E146+'OBRAZAC 2- IPA 2019'!E146)</f>
        <v>0</v>
      </c>
      <c r="F148" s="145">
        <f t="shared" si="6"/>
        <v>0</v>
      </c>
      <c r="G148" s="148">
        <f>SUM('Obrazac 2. SUD'!G146+'Obrazac 2. IPA-2017'!G146+'TEKUĆA REZERVA'!G146+'OBRAZAC 2- IPA 2019'!G146)</f>
        <v>0</v>
      </c>
      <c r="H148" s="149">
        <f>SUM('Obrazac 2. SUD'!H146+'Obrazac 2. IPA-2017'!H146+'TEKUĆA REZERVA'!H146+'OBRAZAC 2- IPA 2019'!H146)</f>
        <v>0</v>
      </c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200</v>
      </c>
      <c r="C149" s="138">
        <v>613941</v>
      </c>
      <c r="D149" s="145">
        <f>SUM('Obrazac 2. SUD'!D147+'Obrazac 2. IPA-2017'!D147+'TEKUĆA REZERVA'!D147+'OBRAZAC 2- IPA 2019'!D147)</f>
        <v>5000</v>
      </c>
      <c r="E149" s="145">
        <f>SUM('Obrazac 2. SUD'!E147+'Obrazac 2. IPA-2017'!E147+'TEKUĆA REZERVA'!E147+'OBRAZAC 2- IPA 2019'!E147)</f>
        <v>0</v>
      </c>
      <c r="F149" s="145">
        <f t="shared" si="6"/>
        <v>5000</v>
      </c>
      <c r="G149" s="148">
        <v>3162</v>
      </c>
      <c r="H149" s="149">
        <v>5707</v>
      </c>
      <c r="I149" s="128">
        <f t="shared" si="4"/>
        <v>0.63239999999999996</v>
      </c>
      <c r="J149" s="129">
        <f t="shared" si="5"/>
        <v>0.55405642193797089</v>
      </c>
    </row>
    <row r="150" spans="1:10" x14ac:dyDescent="0.25">
      <c r="A150" s="45"/>
      <c r="B150" s="137" t="s">
        <v>201</v>
      </c>
      <c r="C150" s="138">
        <v>613949</v>
      </c>
      <c r="D150" s="145">
        <f>SUM('Obrazac 2. SUD'!D148+'Obrazac 2. IPA-2017'!D148+'TEKUĆA REZERVA'!D148+'OBRAZAC 2- IPA 2019'!D148)</f>
        <v>0</v>
      </c>
      <c r="E150" s="145">
        <f>SUM('Obrazac 2. SUD'!E148+'Obrazac 2. IPA-2017'!E148+'TEKUĆA REZERVA'!E148+'OBRAZAC 2- IPA 2019'!E148)</f>
        <v>0</v>
      </c>
      <c r="F150" s="145">
        <f t="shared" si="6"/>
        <v>0</v>
      </c>
      <c r="G150" s="148">
        <f>SUM('Obrazac 2. SUD'!G148+'Obrazac 2. IPA-2017'!G148+'TEKUĆA REZERVA'!G148+'OBRAZAC 2- IPA 2019'!G148)</f>
        <v>0</v>
      </c>
      <c r="H150" s="149">
        <f>SUM('Obrazac 2. SUD'!H148+'Obrazac 2. IPA-2017'!H148+'TEKUĆA REZERVA'!H148+'OBRAZAC 2- IPA 2019'!H148)</f>
        <v>0</v>
      </c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182</v>
      </c>
      <c r="C151" s="138">
        <v>613961</v>
      </c>
      <c r="D151" s="145">
        <f>SUM('Obrazac 2. SUD'!D149+'Obrazac 2. IPA-2017'!D149+'TEKUĆA REZERVA'!D149+'OBRAZAC 2- IPA 2019'!D149)</f>
        <v>0</v>
      </c>
      <c r="E151" s="145">
        <f>SUM('Obrazac 2. SUD'!E149+'Obrazac 2. IPA-2017'!E149+'TEKUĆA REZERVA'!E149+'OBRAZAC 2- IPA 2019'!E149)</f>
        <v>0</v>
      </c>
      <c r="F151" s="145">
        <f t="shared" si="6"/>
        <v>0</v>
      </c>
      <c r="G151" s="148">
        <f>SUM('Obrazac 2. SUD'!G149+'Obrazac 2. IPA-2017'!G149+'TEKUĆA REZERVA'!G149+'OBRAZAC 2- IPA 2019'!G149)</f>
        <v>0</v>
      </c>
      <c r="H151" s="149">
        <f>SUM('Obrazac 2. SUD'!H149+'Obrazac 2. IPA-2017'!H149+'TEKUĆA REZERVA'!H149+'OBRAZAC 2- IPA 2019'!H149)</f>
        <v>0</v>
      </c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231</v>
      </c>
      <c r="C152" s="138">
        <v>613962</v>
      </c>
      <c r="D152" s="145">
        <f>SUM('Obrazac 2. SUD'!D150+'Obrazac 2. IPA-2017'!D150+'TEKUĆA REZERVA'!D150+'OBRAZAC 2- IPA 2019'!D150)</f>
        <v>0</v>
      </c>
      <c r="E152" s="145">
        <f>SUM('Obrazac 2. SUD'!E150+'Obrazac 2. IPA-2017'!E150+'TEKUĆA REZERVA'!E150+'OBRAZAC 2- IPA 2019'!E150)</f>
        <v>0</v>
      </c>
      <c r="F152" s="145">
        <f t="shared" si="6"/>
        <v>0</v>
      </c>
      <c r="G152" s="148">
        <f>SUM('Obrazac 2. SUD'!G150+'Obrazac 2. IPA-2017'!G150+'TEKUĆA REZERVA'!G150+'OBRAZAC 2- IPA 2019'!G150)</f>
        <v>0</v>
      </c>
      <c r="H152" s="149">
        <f>SUM('Obrazac 2. SUD'!H150+'Obrazac 2. IPA-2017'!H150+'TEKUĆA REZERVA'!H150+'OBRAZAC 2- IPA 2019'!H150)</f>
        <v>0</v>
      </c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202</v>
      </c>
      <c r="C153" s="138">
        <v>613966</v>
      </c>
      <c r="D153" s="145">
        <f>SUM('Obrazac 2. SUD'!D151+'Obrazac 2. IPA-2017'!D151+'TEKUĆA REZERVA'!D151+'OBRAZAC 2- IPA 2019'!D151)</f>
        <v>80000</v>
      </c>
      <c r="E153" s="145">
        <f>SUM('Obrazac 2. SUD'!E151+'Obrazac 2. IPA-2017'!E151+'TEKUĆA REZERVA'!E151+'OBRAZAC 2- IPA 2019'!E151)</f>
        <v>0</v>
      </c>
      <c r="F153" s="145">
        <f t="shared" si="6"/>
        <v>80000</v>
      </c>
      <c r="G153" s="148">
        <v>50614</v>
      </c>
      <c r="H153" s="149">
        <v>45009</v>
      </c>
      <c r="I153" s="128">
        <f t="shared" si="4"/>
        <v>0.63267499999999999</v>
      </c>
      <c r="J153" s="129">
        <f t="shared" si="5"/>
        <v>1.1245306494256704</v>
      </c>
    </row>
    <row r="154" spans="1:10" x14ac:dyDescent="0.25">
      <c r="A154" s="45"/>
      <c r="B154" s="137" t="s">
        <v>203</v>
      </c>
      <c r="C154" s="138">
        <v>613967</v>
      </c>
      <c r="D154" s="145">
        <f>SUM('Obrazac 2. SUD'!D152+'Obrazac 2. IPA-2017'!D152+'TEKUĆA REZERVA'!D152+'OBRAZAC 2- IPA 2019'!D152)</f>
        <v>6000</v>
      </c>
      <c r="E154" s="145">
        <f>SUM('Obrazac 2. SUD'!E152+'Obrazac 2. IPA-2017'!E152+'TEKUĆA REZERVA'!E152+'OBRAZAC 2- IPA 2019'!E152)</f>
        <v>0</v>
      </c>
      <c r="F154" s="145">
        <f t="shared" si="6"/>
        <v>6000</v>
      </c>
      <c r="G154" s="148">
        <v>4052</v>
      </c>
      <c r="H154" s="149">
        <v>2401</v>
      </c>
      <c r="I154" s="128">
        <f t="shared" si="4"/>
        <v>0.67533333333333334</v>
      </c>
      <c r="J154" s="129">
        <f t="shared" si="5"/>
        <v>1.6876301541024572</v>
      </c>
    </row>
    <row r="155" spans="1:10" x14ac:dyDescent="0.25">
      <c r="A155" s="45"/>
      <c r="B155" s="137" t="s">
        <v>204</v>
      </c>
      <c r="C155" s="138">
        <v>613968</v>
      </c>
      <c r="D155" s="145">
        <f>SUM('Obrazac 2. SUD'!D153+'Obrazac 2. IPA-2017'!D153+'TEKUĆA REZERVA'!D153+'OBRAZAC 2- IPA 2019'!D153)</f>
        <v>300000</v>
      </c>
      <c r="E155" s="145">
        <f>SUM('Obrazac 2. SUD'!E153+'Obrazac 2. IPA-2017'!E153+'TEKUĆA REZERVA'!E153+'OBRAZAC 2- IPA 2019'!E153)</f>
        <v>0</v>
      </c>
      <c r="F155" s="145">
        <f t="shared" si="6"/>
        <v>300000</v>
      </c>
      <c r="G155" s="148">
        <v>350233</v>
      </c>
      <c r="H155" s="149">
        <v>325491</v>
      </c>
      <c r="I155" s="128">
        <f t="shared" si="4"/>
        <v>1.1674433333333334</v>
      </c>
      <c r="J155" s="129">
        <f t="shared" si="5"/>
        <v>1.0760143905668667</v>
      </c>
    </row>
    <row r="156" spans="1:10" x14ac:dyDescent="0.25">
      <c r="A156" s="45"/>
      <c r="B156" s="137" t="s">
        <v>205</v>
      </c>
      <c r="C156" s="138">
        <v>613971</v>
      </c>
      <c r="D156" s="145">
        <f>SUM('Obrazac 2. SUD'!D154+'Obrazac 2. IPA-2017'!D154+'TEKUĆA REZERVA'!D154+'OBRAZAC 2- IPA 2019'!D154)</f>
        <v>0</v>
      </c>
      <c r="E156" s="145">
        <f>SUM('Obrazac 2. SUD'!E154+'Obrazac 2. IPA-2017'!E154+'TEKUĆA REZERVA'!E154+'OBRAZAC 2- IPA 2019'!E154)</f>
        <v>0</v>
      </c>
      <c r="F156" s="145">
        <f t="shared" si="6"/>
        <v>0</v>
      </c>
      <c r="G156" s="148">
        <f>SUM('Obrazac 2. SUD'!G154+'Obrazac 2. IPA-2017'!G154+'TEKUĆA REZERVA'!G154+'OBRAZAC 2- IPA 2019'!G154)</f>
        <v>0</v>
      </c>
      <c r="H156" s="149">
        <f>SUM('Obrazac 2. SUD'!H154+'Obrazac 2. IPA-2017'!H154+'TEKUĆA REZERVA'!H154+'OBRAZAC 2- IPA 2019'!H154)</f>
        <v>0</v>
      </c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206</v>
      </c>
      <c r="C157" s="138">
        <v>613972</v>
      </c>
      <c r="D157" s="145">
        <f>SUM('Obrazac 2. SUD'!D155+'Obrazac 2. IPA-2017'!D155+'TEKUĆA REZERVA'!D155+'OBRAZAC 2- IPA 2019'!D155)</f>
        <v>0</v>
      </c>
      <c r="E157" s="145">
        <f>SUM('Obrazac 2. SUD'!E155+'Obrazac 2. IPA-2017'!E155+'TEKUĆA REZERVA'!E155+'OBRAZAC 2- IPA 2019'!E155)</f>
        <v>0</v>
      </c>
      <c r="F157" s="145">
        <f t="shared" si="6"/>
        <v>0</v>
      </c>
      <c r="G157" s="148">
        <f>SUM('Obrazac 2. SUD'!G155+'Obrazac 2. IPA-2017'!G155+'TEKUĆA REZERVA'!G155+'OBRAZAC 2- IPA 2019'!G155)</f>
        <v>0</v>
      </c>
      <c r="H157" s="149">
        <f>SUM('Obrazac 2. SUD'!H155+'Obrazac 2. IPA-2017'!H155+'TEKUĆA REZERVA'!H155+'OBRAZAC 2- IPA 2019'!H155)</f>
        <v>0</v>
      </c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207</v>
      </c>
      <c r="C158" s="138">
        <v>613973</v>
      </c>
      <c r="D158" s="145">
        <f>SUM('Obrazac 2. SUD'!D156+'Obrazac 2. IPA-2017'!D156+'TEKUĆA REZERVA'!D156+'OBRAZAC 2- IPA 2019'!D156)</f>
        <v>14000</v>
      </c>
      <c r="E158" s="145">
        <f>SUM('Obrazac 2. SUD'!E156+'Obrazac 2. IPA-2017'!E156+'TEKUĆA REZERVA'!E156+'OBRAZAC 2- IPA 2019'!E156)</f>
        <v>0</v>
      </c>
      <c r="F158" s="145">
        <f t="shared" si="6"/>
        <v>14000</v>
      </c>
      <c r="G158" s="148">
        <v>13623</v>
      </c>
      <c r="H158" s="149">
        <v>15104</v>
      </c>
      <c r="I158" s="128">
        <f t="shared" si="4"/>
        <v>0.97307142857142859</v>
      </c>
      <c r="J158" s="129">
        <f t="shared" si="5"/>
        <v>0.90194650423728817</v>
      </c>
    </row>
    <row r="159" spans="1:10" x14ac:dyDescent="0.25">
      <c r="A159" s="45"/>
      <c r="B159" s="137" t="s">
        <v>208</v>
      </c>
      <c r="C159" s="138">
        <v>613985</v>
      </c>
      <c r="D159" s="145">
        <f>SUM('Obrazac 2. SUD'!D157+'Obrazac 2. IPA-2017'!D157+'TEKUĆA REZERVA'!D157+'OBRAZAC 2- IPA 2019'!D157)</f>
        <v>0</v>
      </c>
      <c r="E159" s="145">
        <f>SUM('Obrazac 2. SUD'!E157+'Obrazac 2. IPA-2017'!E157+'TEKUĆA REZERVA'!E157+'OBRAZAC 2- IPA 2019'!E157)</f>
        <v>0</v>
      </c>
      <c r="F159" s="145">
        <f t="shared" si="6"/>
        <v>0</v>
      </c>
      <c r="G159" s="148">
        <f>SUM('Obrazac 2. SUD'!G157+'Obrazac 2. IPA-2017'!G157+'TEKUĆA REZERVA'!G157+'OBRAZAC 2- IPA 2019'!G157)</f>
        <v>0</v>
      </c>
      <c r="H159" s="149">
        <f>SUM('Obrazac 2. SUD'!H157+'Obrazac 2. IPA-2017'!H157+'TEKUĆA REZERVA'!H157+'OBRAZAC 2- IPA 2019'!H157)</f>
        <v>0</v>
      </c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7" t="s">
        <v>209</v>
      </c>
      <c r="C160" s="138">
        <v>613987</v>
      </c>
      <c r="D160" s="145">
        <f>SUM('Obrazac 2. SUD'!D158+'Obrazac 2. IPA-2017'!D158+'TEKUĆA REZERVA'!D158+'OBRAZAC 2- IPA 2019'!D158)</f>
        <v>3000</v>
      </c>
      <c r="E160" s="145">
        <f>SUM('Obrazac 2. SUD'!E158+'Obrazac 2. IPA-2017'!E158+'TEKUĆA REZERVA'!E158+'OBRAZAC 2- IPA 2019'!E158)</f>
        <v>0</v>
      </c>
      <c r="F160" s="145">
        <f t="shared" si="6"/>
        <v>3000</v>
      </c>
      <c r="G160" s="148">
        <v>1392</v>
      </c>
      <c r="H160" s="149">
        <v>1514</v>
      </c>
      <c r="I160" s="128">
        <f t="shared" si="4"/>
        <v>0.46400000000000002</v>
      </c>
      <c r="J160" s="129">
        <f t="shared" si="5"/>
        <v>0.91941875825627473</v>
      </c>
    </row>
    <row r="161" spans="1:10" x14ac:dyDescent="0.25">
      <c r="A161" s="45"/>
      <c r="B161" s="134" t="s">
        <v>210</v>
      </c>
      <c r="C161" s="138">
        <v>613989</v>
      </c>
      <c r="D161" s="145">
        <f>SUM('Obrazac 2. SUD'!D159+'Obrazac 2. IPA-2017'!D159+'TEKUĆA REZERVA'!D159+'OBRAZAC 2- IPA 2019'!D159)</f>
        <v>5000</v>
      </c>
      <c r="E161" s="145">
        <f>SUM('Obrazac 2. SUD'!E159+'Obrazac 2. IPA-2017'!E159+'TEKUĆA REZERVA'!E159+'OBRAZAC 2- IPA 2019'!E159)</f>
        <v>0</v>
      </c>
      <c r="F161" s="145">
        <f t="shared" si="6"/>
        <v>5000</v>
      </c>
      <c r="G161" s="148">
        <v>2637</v>
      </c>
      <c r="H161" s="149">
        <v>1938</v>
      </c>
      <c r="I161" s="128">
        <f t="shared" si="4"/>
        <v>0.52739999999999998</v>
      </c>
      <c r="J161" s="129">
        <f t="shared" si="5"/>
        <v>1.3606811145510835</v>
      </c>
    </row>
    <row r="162" spans="1:10" x14ac:dyDescent="0.25">
      <c r="A162" s="45"/>
      <c r="B162" s="134" t="s">
        <v>211</v>
      </c>
      <c r="C162" s="138">
        <v>613991</v>
      </c>
      <c r="D162" s="145">
        <f>SUM('Obrazac 2. SUD'!D160+'Obrazac 2. IPA-2017'!D160+'TEKUĆA REZERVA'!D160+'OBRAZAC 2- IPA 2019'!D160)</f>
        <v>6000</v>
      </c>
      <c r="E162" s="145">
        <f>SUM('Obrazac 2. SUD'!E160+'Obrazac 2. IPA-2017'!E160+'TEKUĆA REZERVA'!E160+'OBRAZAC 2- IPA 2019'!E160)</f>
        <v>0</v>
      </c>
      <c r="F162" s="145">
        <f t="shared" si="6"/>
        <v>6000</v>
      </c>
      <c r="G162" s="148">
        <v>6705</v>
      </c>
      <c r="H162" s="149">
        <v>9644</v>
      </c>
      <c r="I162" s="128">
        <f t="shared" si="4"/>
        <v>1.1174999999999999</v>
      </c>
      <c r="J162" s="129">
        <f t="shared" si="5"/>
        <v>0.69525093322272913</v>
      </c>
    </row>
    <row r="163" spans="1:10" x14ac:dyDescent="0.25">
      <c r="A163" s="45"/>
      <c r="B163" s="50"/>
      <c r="C163" s="55"/>
      <c r="D163" s="145">
        <f>SUM('Obrazac 2. SUD'!D161+'Obrazac 2. IPA-2017'!D161+'TEKUĆA REZERVA'!D161+'OBRAZAC 2- IPA 2019'!D161)</f>
        <v>0</v>
      </c>
      <c r="E163" s="145">
        <f>SUM('Obrazac 2. SUD'!E161+'Obrazac 2. IPA-2017'!E161+'TEKUĆA REZERVA'!E161+'OBRAZAC 2- IPA 2019'!E161)</f>
        <v>0</v>
      </c>
      <c r="F163" s="145">
        <f t="shared" si="6"/>
        <v>0</v>
      </c>
      <c r="G163" s="148">
        <f>SUM('Obrazac 2. SUD'!G161+'Obrazac 2. IPA-2017'!G161+'TEKUĆA REZERVA'!G161+'OBRAZAC 2- IPA 2019'!G161)</f>
        <v>0</v>
      </c>
      <c r="H163" s="149">
        <f>SUM('Obrazac 2. SUD'!H161+'Obrazac 2. IPA-2017'!H161+'TEKUĆA REZERVA'!H161+'OBRAZAC 2- IPA 2019'!H161)</f>
        <v>0</v>
      </c>
      <c r="I163" s="128" t="e">
        <f t="shared" si="4"/>
        <v>#DIV/0!</v>
      </c>
      <c r="J163" s="129" t="e">
        <f t="shared" si="5"/>
        <v>#DIV/0!</v>
      </c>
    </row>
    <row r="164" spans="1:10" ht="36.75" x14ac:dyDescent="0.25">
      <c r="A164" s="39">
        <v>16</v>
      </c>
      <c r="B164" s="106" t="s">
        <v>40</v>
      </c>
      <c r="C164" s="107">
        <v>614000</v>
      </c>
      <c r="D164" s="42">
        <f>SUM('Obrazac 2. SUD'!D162+'Obrazac 2. IPA-2017'!D162+'TEKUĆA REZERVA'!D162+'OBRAZAC 2- IPA 2019'!D162)</f>
        <v>0</v>
      </c>
      <c r="E164" s="42">
        <f>SUM('Obrazac 2. SUD'!E162+'Obrazac 2. IPA-2017'!E162+'TEKUĆA REZERVA'!E162+'OBRAZAC 2- IPA 2019'!E162)</f>
        <v>0</v>
      </c>
      <c r="F164" s="42">
        <f t="shared" si="6"/>
        <v>0</v>
      </c>
      <c r="G164" s="80">
        <f>SUM('Obrazac 2. SUD'!G162+'Obrazac 2. IPA-2017'!G162+'TEKUĆA REZERVA'!G162+'OBRAZAC 2- IPA 2019'!G162)</f>
        <v>0</v>
      </c>
      <c r="H164" s="81">
        <f>SUM('Obrazac 2. SUD'!H162+'Obrazac 2. IPA-2017'!H162+'TEKUĆA REZERVA'!H162+'OBRAZAC 2- IPA 2019'!H162)</f>
        <v>0</v>
      </c>
      <c r="I164" s="154" t="e">
        <f t="shared" si="4"/>
        <v>#DIV/0!</v>
      </c>
      <c r="J164" s="155" t="e">
        <f t="shared" si="5"/>
        <v>#DIV/0!</v>
      </c>
    </row>
    <row r="165" spans="1:10" ht="24.75" x14ac:dyDescent="0.25">
      <c r="A165" s="45">
        <v>17</v>
      </c>
      <c r="B165" s="54" t="s">
        <v>41</v>
      </c>
      <c r="C165" s="55">
        <v>614100</v>
      </c>
      <c r="D165" s="145">
        <f>SUM('Obrazac 2. SUD'!D163+'Obrazac 2. IPA-2017'!D163+'TEKUĆA REZERVA'!D163+'OBRAZAC 2- IPA 2019'!D163)</f>
        <v>0</v>
      </c>
      <c r="E165" s="145">
        <f>SUM('Obrazac 2. SUD'!E163+'Obrazac 2. IPA-2017'!E163+'TEKUĆA REZERVA'!E163+'OBRAZAC 2- IPA 2019'!E163)</f>
        <v>0</v>
      </c>
      <c r="F165" s="145">
        <f t="shared" si="6"/>
        <v>0</v>
      </c>
      <c r="G165" s="148">
        <f>SUM('Obrazac 2. SUD'!G163+'Obrazac 2. IPA-2017'!G163+'TEKUĆA REZERVA'!G163+'OBRAZAC 2- IPA 2019'!G163)</f>
        <v>0</v>
      </c>
      <c r="H165" s="149">
        <f>SUM('Obrazac 2. SUD'!H163+'Obrazac 2. IPA-2017'!H163+'TEKUĆA REZERVA'!H163+'OBRAZAC 2- IPA 2019'!H163)</f>
        <v>0</v>
      </c>
      <c r="I165" s="128" t="e">
        <f t="shared" si="4"/>
        <v>#DIV/0!</v>
      </c>
      <c r="J165" s="129" t="e">
        <f t="shared" si="5"/>
        <v>#DIV/0!</v>
      </c>
    </row>
    <row r="166" spans="1:10" x14ac:dyDescent="0.25">
      <c r="A166" s="39">
        <v>18</v>
      </c>
      <c r="B166" s="54" t="s">
        <v>42</v>
      </c>
      <c r="C166" s="55">
        <v>614200</v>
      </c>
      <c r="D166" s="145">
        <f>SUM('Obrazac 2. SUD'!D164+'Obrazac 2. IPA-2017'!D164+'TEKUĆA REZERVA'!D164+'OBRAZAC 2- IPA 2019'!D164)</f>
        <v>0</v>
      </c>
      <c r="E166" s="145">
        <f>SUM('Obrazac 2. SUD'!E164+'Obrazac 2. IPA-2017'!E164+'TEKUĆA REZERVA'!E164+'OBRAZAC 2- IPA 2019'!E164)</f>
        <v>0</v>
      </c>
      <c r="F166" s="145">
        <f t="shared" si="6"/>
        <v>0</v>
      </c>
      <c r="G166" s="148">
        <f>SUM('Obrazac 2. SUD'!G164+'Obrazac 2. IPA-2017'!G164+'TEKUĆA REZERVA'!G164+'OBRAZAC 2- IPA 2019'!G164)</f>
        <v>0</v>
      </c>
      <c r="H166" s="149">
        <f>SUM('Obrazac 2. SUD'!H164+'Obrazac 2. IPA-2017'!H164+'TEKUĆA REZERVA'!H164+'OBRAZAC 2- IPA 2019'!H164)</f>
        <v>0</v>
      </c>
      <c r="I166" s="128" t="e">
        <f t="shared" si="4"/>
        <v>#DIV/0!</v>
      </c>
      <c r="J166" s="129" t="e">
        <f t="shared" si="5"/>
        <v>#DIV/0!</v>
      </c>
    </row>
    <row r="167" spans="1:10" ht="24.75" x14ac:dyDescent="0.25">
      <c r="A167" s="45">
        <v>19</v>
      </c>
      <c r="B167" s="54" t="s">
        <v>43</v>
      </c>
      <c r="C167" s="55">
        <v>614300</v>
      </c>
      <c r="D167" s="145">
        <f>SUM('Obrazac 2. SUD'!D165+'Obrazac 2. IPA-2017'!D165+'TEKUĆA REZERVA'!D165+'OBRAZAC 2- IPA 2019'!D165)</f>
        <v>0</v>
      </c>
      <c r="E167" s="145">
        <f>SUM('Obrazac 2. SUD'!E165+'Obrazac 2. IPA-2017'!E165+'TEKUĆA REZERVA'!E165+'OBRAZAC 2- IPA 2019'!E165)</f>
        <v>0</v>
      </c>
      <c r="F167" s="145">
        <f t="shared" si="6"/>
        <v>0</v>
      </c>
      <c r="G167" s="148">
        <f>SUM('Obrazac 2. SUD'!G165+'Obrazac 2. IPA-2017'!G165+'TEKUĆA REZERVA'!G165+'OBRAZAC 2- IPA 2019'!G165)</f>
        <v>0</v>
      </c>
      <c r="H167" s="149">
        <f>SUM('Obrazac 2. SUD'!H165+'Obrazac 2. IPA-2017'!H165+'TEKUĆA REZERVA'!H165+'OBRAZAC 2- IPA 2019'!H165)</f>
        <v>0</v>
      </c>
      <c r="I167" s="128" t="e">
        <f t="shared" si="4"/>
        <v>#DIV/0!</v>
      </c>
      <c r="J167" s="129" t="e">
        <f t="shared" si="5"/>
        <v>#DIV/0!</v>
      </c>
    </row>
    <row r="168" spans="1:10" ht="24.75" x14ac:dyDescent="0.25">
      <c r="A168" s="39">
        <v>20</v>
      </c>
      <c r="B168" s="169" t="s">
        <v>44</v>
      </c>
      <c r="C168" s="55">
        <v>614400</v>
      </c>
      <c r="D168" s="145">
        <f>SUM('Obrazac 2. SUD'!D166+'Obrazac 2. IPA-2017'!D166+'TEKUĆA REZERVA'!D166+'OBRAZAC 2- IPA 2019'!D166)</f>
        <v>0</v>
      </c>
      <c r="E168" s="145">
        <f>SUM('Obrazac 2. SUD'!E166+'Obrazac 2. IPA-2017'!E166+'TEKUĆA REZERVA'!E166+'OBRAZAC 2- IPA 2019'!E166)</f>
        <v>0</v>
      </c>
      <c r="F168" s="145">
        <f t="shared" si="6"/>
        <v>0</v>
      </c>
      <c r="G168" s="148">
        <f>SUM('Obrazac 2. SUD'!G166+'Obrazac 2. IPA-2017'!G166+'TEKUĆA REZERVA'!G166+'OBRAZAC 2- IPA 2019'!G166)</f>
        <v>0</v>
      </c>
      <c r="H168" s="149">
        <f>SUM('Obrazac 2. SUD'!H166+'Obrazac 2. IPA-2017'!H166+'TEKUĆA REZERVA'!H166+'OBRAZAC 2- IPA 2019'!H166)</f>
        <v>0</v>
      </c>
      <c r="I168" s="128" t="e">
        <f t="shared" si="4"/>
        <v>#DIV/0!</v>
      </c>
      <c r="J168" s="129" t="e">
        <f t="shared" si="5"/>
        <v>#DIV/0!</v>
      </c>
    </row>
    <row r="169" spans="1:10" ht="24.75" x14ac:dyDescent="0.25">
      <c r="A169" s="45">
        <v>21</v>
      </c>
      <c r="B169" s="170" t="s">
        <v>45</v>
      </c>
      <c r="C169" s="55">
        <v>614500</v>
      </c>
      <c r="D169" s="145">
        <f>SUM('Obrazac 2. SUD'!D167+'Obrazac 2. IPA-2017'!D167+'TEKUĆA REZERVA'!D167+'OBRAZAC 2- IPA 2019'!D167)</f>
        <v>0</v>
      </c>
      <c r="E169" s="145">
        <f>SUM('Obrazac 2. SUD'!E167+'Obrazac 2. IPA-2017'!E167+'TEKUĆA REZERVA'!E167+'OBRAZAC 2- IPA 2019'!E167)</f>
        <v>0</v>
      </c>
      <c r="F169" s="145">
        <f t="shared" si="6"/>
        <v>0</v>
      </c>
      <c r="G169" s="148">
        <f>SUM('Obrazac 2. SUD'!G167+'Obrazac 2. IPA-2017'!G167+'TEKUĆA REZERVA'!G167+'OBRAZAC 2- IPA 2019'!G167)</f>
        <v>0</v>
      </c>
      <c r="H169" s="149">
        <f>SUM('Obrazac 2. SUD'!H167+'Obrazac 2. IPA-2017'!H167+'TEKUĆA REZERVA'!H167+'OBRAZAC 2- IPA 2019'!H167)</f>
        <v>0</v>
      </c>
      <c r="I169" s="128" t="e">
        <f t="shared" si="4"/>
        <v>#DIV/0!</v>
      </c>
      <c r="J169" s="129" t="e">
        <f t="shared" si="5"/>
        <v>#DIV/0!</v>
      </c>
    </row>
    <row r="170" spans="1:10" ht="24.75" x14ac:dyDescent="0.25">
      <c r="A170" s="39">
        <v>22</v>
      </c>
      <c r="B170" s="169" t="s">
        <v>46</v>
      </c>
      <c r="C170" s="55">
        <v>614600</v>
      </c>
      <c r="D170" s="145">
        <f>SUM('Obrazac 2. SUD'!D168+'Obrazac 2. IPA-2017'!D168+'TEKUĆA REZERVA'!D168+'OBRAZAC 2- IPA 2019'!D168)</f>
        <v>0</v>
      </c>
      <c r="E170" s="145">
        <f>SUM('Obrazac 2. SUD'!E168+'Obrazac 2. IPA-2017'!E168+'TEKUĆA REZERVA'!E168+'OBRAZAC 2- IPA 2019'!E168)</f>
        <v>0</v>
      </c>
      <c r="F170" s="145">
        <f t="shared" si="6"/>
        <v>0</v>
      </c>
      <c r="G170" s="148">
        <f>SUM('Obrazac 2. SUD'!G168+'Obrazac 2. IPA-2017'!G168+'TEKUĆA REZERVA'!G168+'OBRAZAC 2- IPA 2019'!G168)</f>
        <v>0</v>
      </c>
      <c r="H170" s="149">
        <f>SUM('Obrazac 2. SUD'!H168+'Obrazac 2. IPA-2017'!H168+'TEKUĆA REZERVA'!H168+'OBRAZAC 2- IPA 2019'!H168)</f>
        <v>0</v>
      </c>
      <c r="I170" s="128" t="e">
        <f t="shared" si="4"/>
        <v>#DIV/0!</v>
      </c>
      <c r="J170" s="129" t="e">
        <f t="shared" si="5"/>
        <v>#DIV/0!</v>
      </c>
    </row>
    <row r="171" spans="1:10" x14ac:dyDescent="0.25">
      <c r="A171" s="45">
        <v>23</v>
      </c>
      <c r="B171" s="54" t="s">
        <v>47</v>
      </c>
      <c r="C171" s="55">
        <v>614700</v>
      </c>
      <c r="D171" s="145">
        <f>SUM('Obrazac 2. SUD'!D169+'Obrazac 2. IPA-2017'!D169+'TEKUĆA REZERVA'!D169+'OBRAZAC 2- IPA 2019'!D169)</f>
        <v>0</v>
      </c>
      <c r="E171" s="145">
        <f>SUM('Obrazac 2. SUD'!E169+'Obrazac 2. IPA-2017'!E169+'TEKUĆA REZERVA'!E169+'OBRAZAC 2- IPA 2019'!E169)</f>
        <v>0</v>
      </c>
      <c r="F171" s="145">
        <f t="shared" si="6"/>
        <v>0</v>
      </c>
      <c r="G171" s="148">
        <f>SUM('Obrazac 2. SUD'!G169+'Obrazac 2. IPA-2017'!G169+'TEKUĆA REZERVA'!G169+'OBRAZAC 2- IPA 2019'!G169)</f>
        <v>0</v>
      </c>
      <c r="H171" s="149">
        <f>SUM('Obrazac 2. SUD'!H169+'Obrazac 2. IPA-2017'!H169+'TEKUĆA REZERVA'!H169+'OBRAZAC 2- IPA 2019'!H169)</f>
        <v>0</v>
      </c>
      <c r="I171" s="128" t="e">
        <f t="shared" si="4"/>
        <v>#DIV/0!</v>
      </c>
      <c r="J171" s="129" t="e">
        <f t="shared" si="5"/>
        <v>#DIV/0!</v>
      </c>
    </row>
    <row r="172" spans="1:10" x14ac:dyDescent="0.25">
      <c r="A172" s="39">
        <v>24</v>
      </c>
      <c r="B172" s="54" t="s">
        <v>48</v>
      </c>
      <c r="C172" s="55">
        <v>614800</v>
      </c>
      <c r="D172" s="145">
        <f>SUM('Obrazac 2. SUD'!D170+'Obrazac 2. IPA-2017'!D170+'TEKUĆA REZERVA'!D170+'OBRAZAC 2- IPA 2019'!D170)</f>
        <v>0</v>
      </c>
      <c r="E172" s="145">
        <f>SUM('Obrazac 2. SUD'!E170+'Obrazac 2. IPA-2017'!E170+'TEKUĆA REZERVA'!E170+'OBRAZAC 2- IPA 2019'!E170)</f>
        <v>0</v>
      </c>
      <c r="F172" s="145">
        <f t="shared" si="6"/>
        <v>0</v>
      </c>
      <c r="G172" s="148">
        <f>SUM('Obrazac 2. SUD'!G170+'Obrazac 2. IPA-2017'!G170+'TEKUĆA REZERVA'!G170+'OBRAZAC 2- IPA 2019'!G170)</f>
        <v>0</v>
      </c>
      <c r="H172" s="149">
        <f>SUM('Obrazac 2. SUD'!H170+'Obrazac 2. IPA-2017'!H170+'TEKUĆA REZERVA'!H170+'OBRAZAC 2- IPA 2019'!H170)</f>
        <v>0</v>
      </c>
      <c r="I172" s="128" t="e">
        <f t="shared" si="4"/>
        <v>#DIV/0!</v>
      </c>
      <c r="J172" s="129" t="e">
        <f t="shared" si="5"/>
        <v>#DIV/0!</v>
      </c>
    </row>
    <row r="173" spans="1:10" x14ac:dyDescent="0.25">
      <c r="A173" s="45">
        <v>25</v>
      </c>
      <c r="B173" s="54" t="s">
        <v>49</v>
      </c>
      <c r="C173" s="55">
        <v>614900</v>
      </c>
      <c r="D173" s="145">
        <f>SUM('Obrazac 2. SUD'!D171+'Obrazac 2. IPA-2017'!D171+'TEKUĆA REZERVA'!D171+'OBRAZAC 2- IPA 2019'!D171)</f>
        <v>0</v>
      </c>
      <c r="E173" s="145">
        <f>SUM('Obrazac 2. SUD'!E171+'Obrazac 2. IPA-2017'!E171+'TEKUĆA REZERVA'!E171+'OBRAZAC 2- IPA 2019'!E171)</f>
        <v>0</v>
      </c>
      <c r="F173" s="145">
        <f t="shared" si="6"/>
        <v>0</v>
      </c>
      <c r="G173" s="148">
        <f>SUM('Obrazac 2. SUD'!G171+'Obrazac 2. IPA-2017'!G171+'TEKUĆA REZERVA'!G171+'OBRAZAC 2- IPA 2019'!G171)</f>
        <v>0</v>
      </c>
      <c r="H173" s="149">
        <f>SUM('Obrazac 2. SUD'!H171+'Obrazac 2. IPA-2017'!H171+'TEKUĆA REZERVA'!H171+'OBRAZAC 2- IPA 2019'!H171)</f>
        <v>0</v>
      </c>
      <c r="I173" s="128" t="e">
        <f t="shared" si="4"/>
        <v>#DIV/0!</v>
      </c>
      <c r="J173" s="129" t="e">
        <f t="shared" si="5"/>
        <v>#DIV/0!</v>
      </c>
    </row>
    <row r="174" spans="1:10" ht="24.75" x14ac:dyDescent="0.25">
      <c r="A174" s="39">
        <v>26</v>
      </c>
      <c r="B174" s="106" t="s">
        <v>50</v>
      </c>
      <c r="C174" s="107">
        <v>616000</v>
      </c>
      <c r="D174" s="42">
        <f>SUM('Obrazac 2. SUD'!D172+'Obrazac 2. IPA-2017'!D172+'TEKUĆA REZERVA'!D172+'OBRAZAC 2- IPA 2019'!D172)</f>
        <v>0</v>
      </c>
      <c r="E174" s="42">
        <f>SUM('Obrazac 2. SUD'!E172+'Obrazac 2. IPA-2017'!E172+'TEKUĆA REZERVA'!E172+'OBRAZAC 2- IPA 2019'!E172)</f>
        <v>0</v>
      </c>
      <c r="F174" s="42">
        <f t="shared" si="6"/>
        <v>0</v>
      </c>
      <c r="G174" s="80">
        <f>SUM('Obrazac 2. SUD'!G172+'Obrazac 2. IPA-2017'!G172+'TEKUĆA REZERVA'!G172+'OBRAZAC 2- IPA 2019'!G172)</f>
        <v>0</v>
      </c>
      <c r="H174" s="81">
        <f>SUM('Obrazac 2. SUD'!H172+'Obrazac 2. IPA-2017'!H172+'TEKUĆA REZERVA'!H172+'OBRAZAC 2- IPA 2019'!H172)</f>
        <v>0</v>
      </c>
      <c r="I174" s="154" t="e">
        <f t="shared" si="4"/>
        <v>#DIV/0!</v>
      </c>
      <c r="J174" s="155" t="e">
        <f t="shared" si="5"/>
        <v>#DIV/0!</v>
      </c>
    </row>
    <row r="175" spans="1:10" ht="24.75" x14ac:dyDescent="0.25">
      <c r="A175" s="45">
        <v>27</v>
      </c>
      <c r="B175" s="169" t="s">
        <v>51</v>
      </c>
      <c r="C175" s="55">
        <v>616100</v>
      </c>
      <c r="D175" s="145">
        <f>SUM('Obrazac 2. SUD'!D173+'Obrazac 2. IPA-2017'!D173+'TEKUĆA REZERVA'!D173+'OBRAZAC 2- IPA 2019'!D173)</f>
        <v>0</v>
      </c>
      <c r="E175" s="145">
        <f>SUM('Obrazac 2. SUD'!E173+'Obrazac 2. IPA-2017'!E173+'TEKUĆA REZERVA'!E173+'OBRAZAC 2- IPA 2019'!E173)</f>
        <v>0</v>
      </c>
      <c r="F175" s="145">
        <f t="shared" si="6"/>
        <v>0</v>
      </c>
      <c r="G175" s="148">
        <f>SUM('Obrazac 2. SUD'!G173+'Obrazac 2. IPA-2017'!G173+'TEKUĆA REZERVA'!G173+'OBRAZAC 2- IPA 2019'!G173)</f>
        <v>0</v>
      </c>
      <c r="H175" s="149">
        <f>SUM('Obrazac 2. SUD'!H173+'Obrazac 2. IPA-2017'!H173+'TEKUĆA REZERVA'!H173+'OBRAZAC 2- IPA 2019'!H173)</f>
        <v>0</v>
      </c>
      <c r="I175" s="128" t="e">
        <f t="shared" si="4"/>
        <v>#DIV/0!</v>
      </c>
      <c r="J175" s="129" t="e">
        <f t="shared" si="5"/>
        <v>#DIV/0!</v>
      </c>
    </row>
    <row r="176" spans="1:10" x14ac:dyDescent="0.25">
      <c r="A176" s="39">
        <v>28</v>
      </c>
      <c r="B176" s="169" t="s">
        <v>52</v>
      </c>
      <c r="C176" s="55">
        <v>616200</v>
      </c>
      <c r="D176" s="145">
        <f>SUM('Obrazac 2. SUD'!D174+'Obrazac 2. IPA-2017'!D174+'TEKUĆA REZERVA'!D174+'OBRAZAC 2- IPA 2019'!D174)</f>
        <v>0</v>
      </c>
      <c r="E176" s="145">
        <f>SUM('Obrazac 2. SUD'!E174+'Obrazac 2. IPA-2017'!E174+'TEKUĆA REZERVA'!E174+'OBRAZAC 2- IPA 2019'!E174)</f>
        <v>0</v>
      </c>
      <c r="F176" s="145">
        <f t="shared" si="6"/>
        <v>0</v>
      </c>
      <c r="G176" s="148">
        <f>SUM('Obrazac 2. SUD'!G174+'Obrazac 2. IPA-2017'!G174+'TEKUĆA REZERVA'!G174+'OBRAZAC 2- IPA 2019'!G174)</f>
        <v>0</v>
      </c>
      <c r="H176" s="149">
        <f>SUM('Obrazac 2. SUD'!H174+'Obrazac 2. IPA-2017'!H174+'TEKUĆA REZERVA'!H174+'OBRAZAC 2- IPA 2019'!H174)</f>
        <v>0</v>
      </c>
      <c r="I176" s="128" t="e">
        <f t="shared" si="4"/>
        <v>#DIV/0!</v>
      </c>
      <c r="J176" s="129" t="e">
        <f t="shared" si="5"/>
        <v>#DIV/0!</v>
      </c>
    </row>
    <row r="177" spans="1:10" ht="24.75" x14ac:dyDescent="0.25">
      <c r="A177" s="45">
        <v>29</v>
      </c>
      <c r="B177" s="169" t="s">
        <v>53</v>
      </c>
      <c r="C177" s="55">
        <v>616300</v>
      </c>
      <c r="D177" s="145">
        <f>SUM('Obrazac 2. SUD'!D175+'Obrazac 2. IPA-2017'!D175+'TEKUĆA REZERVA'!D175+'OBRAZAC 2- IPA 2019'!D175)</f>
        <v>0</v>
      </c>
      <c r="E177" s="145">
        <f>SUM('Obrazac 2. SUD'!E175+'Obrazac 2. IPA-2017'!E175+'TEKUĆA REZERVA'!E175+'OBRAZAC 2- IPA 2019'!E175)</f>
        <v>0</v>
      </c>
      <c r="F177" s="145">
        <f t="shared" si="6"/>
        <v>0</v>
      </c>
      <c r="G177" s="148">
        <f>SUM('Obrazac 2. SUD'!G175+'Obrazac 2. IPA-2017'!G175+'TEKUĆA REZERVA'!G175+'OBRAZAC 2- IPA 2019'!G175)</f>
        <v>0</v>
      </c>
      <c r="H177" s="149">
        <f>SUM('Obrazac 2. SUD'!H175+'Obrazac 2. IPA-2017'!H175+'TEKUĆA REZERVA'!H175+'OBRAZAC 2- IPA 2019'!H175)</f>
        <v>0</v>
      </c>
      <c r="I177" s="128" t="e">
        <f t="shared" si="4"/>
        <v>#DIV/0!</v>
      </c>
      <c r="J177" s="129" t="e">
        <f t="shared" si="5"/>
        <v>#DIV/0!</v>
      </c>
    </row>
    <row r="178" spans="1:10" ht="24.75" x14ac:dyDescent="0.25">
      <c r="A178" s="45">
        <v>30</v>
      </c>
      <c r="B178" s="106" t="s">
        <v>54</v>
      </c>
      <c r="C178" s="107"/>
      <c r="D178" s="42">
        <v>166000</v>
      </c>
      <c r="E178" s="42">
        <f>SUM('Obrazac 2. SUD'!E176+'Obrazac 2. IPA-2017'!E176+'TEKUĆA REZERVA'!E176+'OBRAZAC 2- IPA 2019'!E176)</f>
        <v>0</v>
      </c>
      <c r="F178" s="42">
        <v>166000</v>
      </c>
      <c r="G178" s="80"/>
      <c r="H178" s="81">
        <v>157815</v>
      </c>
      <c r="I178" s="154">
        <f t="shared" si="4"/>
        <v>0</v>
      </c>
      <c r="J178" s="155">
        <f t="shared" si="5"/>
        <v>0</v>
      </c>
    </row>
    <row r="179" spans="1:10" ht="24.75" x14ac:dyDescent="0.25">
      <c r="A179" s="39">
        <v>31</v>
      </c>
      <c r="B179" s="106" t="s">
        <v>55</v>
      </c>
      <c r="C179" s="107">
        <v>821000</v>
      </c>
      <c r="D179" s="42">
        <v>166000</v>
      </c>
      <c r="E179" s="42">
        <f>SUM('Obrazac 2. SUD'!E177+'Obrazac 2. IPA-2017'!E177+'TEKUĆA REZERVA'!E177+'OBRAZAC 2- IPA 2019'!E177)</f>
        <v>0</v>
      </c>
      <c r="F179" s="42">
        <v>166000</v>
      </c>
      <c r="G179" s="80"/>
      <c r="H179" s="81">
        <v>157815</v>
      </c>
      <c r="I179" s="154">
        <f t="shared" si="4"/>
        <v>0</v>
      </c>
      <c r="J179" s="155">
        <f t="shared" si="5"/>
        <v>0</v>
      </c>
    </row>
    <row r="180" spans="1:10" ht="24.75" x14ac:dyDescent="0.25">
      <c r="A180" s="45">
        <v>32</v>
      </c>
      <c r="B180" s="171" t="s">
        <v>56</v>
      </c>
      <c r="C180" s="55">
        <v>821100</v>
      </c>
      <c r="D180" s="145">
        <f>SUM('Obrazac 2. SUD'!D178+'Obrazac 2. IPA-2017'!D178+'TEKUĆA REZERVA'!D178+'OBRAZAC 2- IPA 2019'!D178)</f>
        <v>0</v>
      </c>
      <c r="E180" s="145">
        <f>SUM('Obrazac 2. SUD'!E178+'Obrazac 2. IPA-2017'!E178+'TEKUĆA REZERVA'!E178+'OBRAZAC 2- IPA 2019'!E178)</f>
        <v>0</v>
      </c>
      <c r="F180" s="145">
        <f t="shared" si="6"/>
        <v>0</v>
      </c>
      <c r="G180" s="148">
        <f>SUM('Obrazac 2. SUD'!G178+'Obrazac 2. IPA-2017'!G178+'TEKUĆA REZERVA'!G178+'OBRAZAC 2- IPA 2019'!G178)</f>
        <v>0</v>
      </c>
      <c r="H180" s="149">
        <f>SUM('Obrazac 2. SUD'!H178+'Obrazac 2. IPA-2017'!H178+'TEKUĆA REZERVA'!H178+'OBRAZAC 2- IPA 2019'!H178)</f>
        <v>0</v>
      </c>
      <c r="I180" s="128" t="e">
        <f t="shared" si="4"/>
        <v>#DIV/0!</v>
      </c>
      <c r="J180" s="129" t="e">
        <f t="shared" si="5"/>
        <v>#DIV/0!</v>
      </c>
    </row>
    <row r="181" spans="1:10" x14ac:dyDescent="0.25">
      <c r="A181" s="39">
        <v>33</v>
      </c>
      <c r="B181" s="169" t="s">
        <v>57</v>
      </c>
      <c r="C181" s="55">
        <v>821200</v>
      </c>
      <c r="D181" s="145">
        <f>SUM('Obrazac 2. SUD'!D179+'Obrazac 2. IPA-2017'!D179+'TEKUĆA REZERVA'!D179+'OBRAZAC 2- IPA 2019'!D179)</f>
        <v>0</v>
      </c>
      <c r="E181" s="145">
        <f>SUM('Obrazac 2. SUD'!E179+'Obrazac 2. IPA-2017'!E179+'TEKUĆA REZERVA'!E179+'OBRAZAC 2- IPA 2019'!E179)</f>
        <v>0</v>
      </c>
      <c r="F181" s="145">
        <f t="shared" si="6"/>
        <v>0</v>
      </c>
      <c r="G181" s="148">
        <f>SUM('Obrazac 2. SUD'!G179+'Obrazac 2. IPA-2017'!G179+'TEKUĆA REZERVA'!G179+'OBRAZAC 2- IPA 2019'!G179)</f>
        <v>0</v>
      </c>
      <c r="H181" s="149">
        <f>SUM('Obrazac 2. SUD'!H179+'Obrazac 2. IPA-2017'!H179+'TEKUĆA REZERVA'!H179+'OBRAZAC 2- IPA 2019'!H179)</f>
        <v>0</v>
      </c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185">
        <v>34</v>
      </c>
      <c r="B182" s="169" t="s">
        <v>58</v>
      </c>
      <c r="C182" s="55">
        <v>821300</v>
      </c>
      <c r="D182" s="145"/>
      <c r="E182" s="145">
        <f>SUM('Obrazac 2. SUD'!E180+'Obrazac 2. IPA-2017'!E180+'TEKUĆA REZERVA'!E180+'OBRAZAC 2- IPA 2019'!E180)</f>
        <v>0</v>
      </c>
      <c r="F182" s="145"/>
      <c r="G182" s="148">
        <v>0</v>
      </c>
      <c r="H182" s="149">
        <v>0</v>
      </c>
      <c r="I182" s="128" t="e">
        <f t="shared" si="4"/>
        <v>#DIV/0!</v>
      </c>
      <c r="J182" s="129" t="e">
        <f t="shared" si="5"/>
        <v>#DIV/0!</v>
      </c>
    </row>
    <row r="183" spans="1:10" x14ac:dyDescent="0.25">
      <c r="A183" s="45"/>
      <c r="B183" s="141" t="s">
        <v>212</v>
      </c>
      <c r="C183" s="138">
        <v>821311</v>
      </c>
      <c r="D183" s="145">
        <f>SUM('Obrazac 2. SUD'!D181+'Obrazac 2. IPA-2017'!D181+'TEKUĆA REZERVA'!D181+'OBRAZAC 2- IPA 2019'!D181)</f>
        <v>38000</v>
      </c>
      <c r="E183" s="145">
        <f>SUM('Obrazac 2. SUD'!E181+'Obrazac 2. IPA-2017'!E181+'TEKUĆA REZERVA'!E181+'OBRAZAC 2- IPA 2019'!E181)</f>
        <v>0</v>
      </c>
      <c r="F183" s="145">
        <f t="shared" si="6"/>
        <v>38000</v>
      </c>
      <c r="G183" s="148">
        <v>0</v>
      </c>
      <c r="H183" s="149">
        <v>38014</v>
      </c>
      <c r="I183" s="128">
        <f t="shared" si="4"/>
        <v>0</v>
      </c>
      <c r="J183" s="129">
        <f t="shared" si="5"/>
        <v>0</v>
      </c>
    </row>
    <row r="184" spans="1:10" x14ac:dyDescent="0.25">
      <c r="A184" s="45"/>
      <c r="B184" s="141" t="s">
        <v>213</v>
      </c>
      <c r="C184" s="138">
        <v>821312</v>
      </c>
      <c r="D184" s="145">
        <f>SUM('Obrazac 2. SUD'!D182+'Obrazac 2. IPA-2017'!D182+'TEKUĆA REZERVA'!D182+'OBRAZAC 2- IPA 2019'!D182)</f>
        <v>93000</v>
      </c>
      <c r="E184" s="145">
        <f>SUM('Obrazac 2. SUD'!E182+'Obrazac 2. IPA-2017'!E182+'TEKUĆA REZERVA'!E182+'OBRAZAC 2- IPA 2019'!E182)</f>
        <v>0</v>
      </c>
      <c r="F184" s="145">
        <f t="shared" si="6"/>
        <v>93000</v>
      </c>
      <c r="G184" s="148">
        <v>0</v>
      </c>
      <c r="H184" s="149">
        <v>88794</v>
      </c>
      <c r="I184" s="128">
        <f t="shared" si="4"/>
        <v>0</v>
      </c>
      <c r="J184" s="129">
        <f t="shared" si="5"/>
        <v>0</v>
      </c>
    </row>
    <row r="185" spans="1:10" x14ac:dyDescent="0.25">
      <c r="A185" s="45"/>
      <c r="B185" s="141" t="s">
        <v>214</v>
      </c>
      <c r="C185" s="138">
        <v>821313</v>
      </c>
      <c r="D185" s="145">
        <f>SUM('Obrazac 2. SUD'!D183+'Obrazac 2. IPA-2017'!D183+'TEKUĆA REZERVA'!D183+'OBRAZAC 2- IPA 2019'!D183)</f>
        <v>26000</v>
      </c>
      <c r="E185" s="145">
        <f>SUM('Obrazac 2. SUD'!E183+'Obrazac 2. IPA-2017'!E183+'TEKUĆA REZERVA'!E183+'OBRAZAC 2- IPA 2019'!E183)</f>
        <v>0</v>
      </c>
      <c r="F185" s="145">
        <f t="shared" si="6"/>
        <v>26000</v>
      </c>
      <c r="G185" s="148">
        <v>0</v>
      </c>
      <c r="H185" s="149">
        <v>25969</v>
      </c>
      <c r="I185" s="128">
        <f t="shared" si="4"/>
        <v>0</v>
      </c>
      <c r="J185" s="129">
        <f t="shared" si="5"/>
        <v>0</v>
      </c>
    </row>
    <row r="186" spans="1:10" x14ac:dyDescent="0.25">
      <c r="A186" s="45"/>
      <c r="B186" s="141" t="s">
        <v>215</v>
      </c>
      <c r="C186" s="138">
        <v>821314</v>
      </c>
      <c r="D186" s="145">
        <f>SUM('Obrazac 2. SUD'!D184+'Obrazac 2. IPA-2017'!D184+'TEKUĆA REZERVA'!D184+'OBRAZAC 2- IPA 2019'!D184)</f>
        <v>0</v>
      </c>
      <c r="E186" s="145">
        <f>SUM('Obrazac 2. SUD'!E184+'Obrazac 2. IPA-2017'!E184+'TEKUĆA REZERVA'!E184+'OBRAZAC 2- IPA 2019'!E184)</f>
        <v>0</v>
      </c>
      <c r="F186" s="145">
        <f t="shared" si="6"/>
        <v>0</v>
      </c>
      <c r="G186" s="148">
        <f>SUM('Obrazac 2. SUD'!G184+'Obrazac 2. IPA-2017'!G184+'TEKUĆA REZERVA'!G184+'OBRAZAC 2- IPA 2019'!G184)</f>
        <v>0</v>
      </c>
      <c r="H186" s="149">
        <f>SUM('Obrazac 2. SUD'!H184+'Obrazac 2. IPA-2017'!H184+'TEKUĆA REZERVA'!H184+'OBRAZAC 2- IPA 2019'!H184)</f>
        <v>0</v>
      </c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1" t="s">
        <v>216</v>
      </c>
      <c r="C187" s="138">
        <v>821319</v>
      </c>
      <c r="D187" s="145">
        <f>SUM('Obrazac 2. SUD'!D185+'Obrazac 2. IPA-2017'!D185+'TEKUĆA REZERVA'!D185+'OBRAZAC 2- IPA 2019'!D185)</f>
        <v>0</v>
      </c>
      <c r="E187" s="145">
        <f>SUM('Obrazac 2. SUD'!E185+'Obrazac 2. IPA-2017'!E185+'TEKUĆA REZERVA'!E185+'OBRAZAC 2- IPA 2019'!E185)</f>
        <v>0</v>
      </c>
      <c r="F187" s="145">
        <f t="shared" si="6"/>
        <v>0</v>
      </c>
      <c r="G187" s="148">
        <f>SUM('Obrazac 2. SUD'!G185+'Obrazac 2. IPA-2017'!G185+'TEKUĆA REZERVA'!G185+'OBRAZAC 2- IPA 2019'!G185)</f>
        <v>0</v>
      </c>
      <c r="H187" s="149">
        <f>SUM('Obrazac 2. SUD'!H185+'Obrazac 2. IPA-2017'!H185+'TEKUĆA REZERVA'!H185+'OBRAZAC 2- IPA 2019'!H185)</f>
        <v>0</v>
      </c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1" t="s">
        <v>217</v>
      </c>
      <c r="C188" s="138">
        <v>821321</v>
      </c>
      <c r="D188" s="145"/>
      <c r="E188" s="145">
        <f>SUM('Obrazac 2. SUD'!E186+'Obrazac 2. IPA-2017'!E186+'TEKUĆA REZERVA'!E186+'OBRAZAC 2- IPA 2019'!E186)</f>
        <v>0</v>
      </c>
      <c r="F188" s="145">
        <f t="shared" si="6"/>
        <v>0</v>
      </c>
      <c r="G188" s="148">
        <v>0</v>
      </c>
      <c r="H188" s="149">
        <f>SUM('Obrazac 2. SUD'!H186+'Obrazac 2. IPA-2017'!H186+'TEKUĆA REZERVA'!H186+'OBRAZAC 2- IPA 2019'!H186)</f>
        <v>0</v>
      </c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1" t="s">
        <v>218</v>
      </c>
      <c r="C189" s="138">
        <v>821329</v>
      </c>
      <c r="D189" s="145">
        <f>SUM('Obrazac 2. SUD'!D187+'Obrazac 2. IPA-2017'!D187+'TEKUĆA REZERVA'!D187+'OBRAZAC 2- IPA 2019'!D187)</f>
        <v>0</v>
      </c>
      <c r="E189" s="145">
        <f>SUM('Obrazac 2. SUD'!E187+'Obrazac 2. IPA-2017'!E187+'TEKUĆA REZERVA'!E187+'OBRAZAC 2- IPA 2019'!E187)</f>
        <v>0</v>
      </c>
      <c r="F189" s="145">
        <f t="shared" si="6"/>
        <v>0</v>
      </c>
      <c r="G189" s="148">
        <f>SUM('Obrazac 2. SUD'!G187+'Obrazac 2. IPA-2017'!G187+'TEKUĆA REZERVA'!G187+'OBRAZAC 2- IPA 2019'!G187)</f>
        <v>0</v>
      </c>
      <c r="H189" s="149">
        <f>SUM('Obrazac 2. SUD'!H187+'Obrazac 2. IPA-2017'!H187+'TEKUĆA REZERVA'!H187+'OBRAZAC 2- IPA 2019'!H187)</f>
        <v>0</v>
      </c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1" t="s">
        <v>219</v>
      </c>
      <c r="C190" s="138">
        <v>821334</v>
      </c>
      <c r="D190" s="145">
        <f>SUM('Obrazac 2. SUD'!D188+'Obrazac 2. IPA-2017'!D188+'TEKUĆA REZERVA'!D188+'OBRAZAC 2- IPA 2019'!D188)</f>
        <v>0</v>
      </c>
      <c r="E190" s="145">
        <f>SUM('Obrazac 2. SUD'!E188+'Obrazac 2. IPA-2017'!E188+'TEKUĆA REZERVA'!E188+'OBRAZAC 2- IPA 2019'!E188)</f>
        <v>0</v>
      </c>
      <c r="F190" s="145">
        <f t="shared" si="6"/>
        <v>0</v>
      </c>
      <c r="G190" s="148">
        <f>SUM('Obrazac 2. SUD'!G188+'Obrazac 2. IPA-2017'!G188+'TEKUĆA REZERVA'!G188+'OBRAZAC 2- IPA 2019'!G188)</f>
        <v>0</v>
      </c>
      <c r="H190" s="149">
        <f>SUM('Obrazac 2. SUD'!H188+'Obrazac 2. IPA-2017'!H188+'TEKUĆA REZERVA'!H188+'OBRAZAC 2- IPA 2019'!H188)</f>
        <v>0</v>
      </c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1" t="s">
        <v>220</v>
      </c>
      <c r="C191" s="138">
        <v>821341</v>
      </c>
      <c r="D191" s="145">
        <f>SUM('Obrazac 2. SUD'!D189+'Obrazac 2. IPA-2017'!D189+'TEKUĆA REZERVA'!D189+'OBRAZAC 2- IPA 2019'!D189)</f>
        <v>7000</v>
      </c>
      <c r="E191" s="145">
        <f>SUM('Obrazac 2. SUD'!E189+'Obrazac 2. IPA-2017'!E189+'TEKUĆA REZERVA'!E189+'OBRAZAC 2- IPA 2019'!E189)</f>
        <v>0</v>
      </c>
      <c r="F191" s="145">
        <f t="shared" si="6"/>
        <v>7000</v>
      </c>
      <c r="G191" s="148">
        <f>SUM('Obrazac 2. SUD'!G189+'Obrazac 2. IPA-2017'!G189+'TEKUĆA REZERVA'!G189+'OBRAZAC 2- IPA 2019'!G189)</f>
        <v>0</v>
      </c>
      <c r="H191" s="149">
        <v>2925</v>
      </c>
      <c r="I191" s="128">
        <f t="shared" si="4"/>
        <v>0</v>
      </c>
      <c r="J191" s="129">
        <f t="shared" si="5"/>
        <v>0</v>
      </c>
    </row>
    <row r="192" spans="1:10" x14ac:dyDescent="0.25">
      <c r="A192" s="45"/>
      <c r="B192" s="141" t="s">
        <v>221</v>
      </c>
      <c r="C192" s="138">
        <v>821372</v>
      </c>
      <c r="D192" s="145">
        <f>SUM('Obrazac 2. SUD'!D190+'Obrazac 2. IPA-2017'!D190+'TEKUĆA REZERVA'!D190+'OBRAZAC 2- IPA 2019'!D190)</f>
        <v>0</v>
      </c>
      <c r="E192" s="145">
        <f>SUM('Obrazac 2. SUD'!E190+'Obrazac 2. IPA-2017'!E190+'TEKUĆA REZERVA'!E190+'OBRAZAC 2- IPA 2019'!E190)</f>
        <v>0</v>
      </c>
      <c r="F192" s="145">
        <f t="shared" si="6"/>
        <v>0</v>
      </c>
      <c r="G192" s="148">
        <f>SUM('Obrazac 2. SUD'!G190+'Obrazac 2. IPA-2017'!G190+'TEKUĆA REZERVA'!G190+'OBRAZAC 2- IPA 2019'!G190)</f>
        <v>0</v>
      </c>
      <c r="H192" s="149">
        <f>SUM('Obrazac 2. SUD'!H190+'Obrazac 2. IPA-2017'!H190+'TEKUĆA REZERVA'!H190+'OBRAZAC 2- IPA 2019'!H190)</f>
        <v>0</v>
      </c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1" t="s">
        <v>222</v>
      </c>
      <c r="C193" s="138">
        <v>821361</v>
      </c>
      <c r="D193" s="145">
        <f>SUM('Obrazac 2. SUD'!D191+'Obrazac 2. IPA-2017'!D191+'TEKUĆA REZERVA'!D191+'OBRAZAC 2- IPA 2019'!D191)</f>
        <v>0</v>
      </c>
      <c r="E193" s="145">
        <f>SUM('Obrazac 2. SUD'!E191+'Obrazac 2. IPA-2017'!E191+'TEKUĆA REZERVA'!E191+'OBRAZAC 2- IPA 2019'!E191)</f>
        <v>0</v>
      </c>
      <c r="F193" s="145">
        <f t="shared" si="6"/>
        <v>0</v>
      </c>
      <c r="G193" s="148">
        <f>SUM('Obrazac 2. SUD'!G191+'Obrazac 2. IPA-2017'!G191+'TEKUĆA REZERVA'!G191+'OBRAZAC 2- IPA 2019'!G191)</f>
        <v>0</v>
      </c>
      <c r="H193" s="149">
        <v>0</v>
      </c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141" t="s">
        <v>223</v>
      </c>
      <c r="C194" s="138">
        <v>821371</v>
      </c>
      <c r="D194" s="145">
        <f>SUM('Obrazac 2. SUD'!D192+'Obrazac 2. IPA-2017'!D192+'TEKUĆA REZERVA'!D192+'OBRAZAC 2- IPA 2019'!D192)</f>
        <v>0</v>
      </c>
      <c r="E194" s="145">
        <f>SUM('Obrazac 2. SUD'!E192+'Obrazac 2. IPA-2017'!E192+'TEKUĆA REZERVA'!E192+'OBRAZAC 2- IPA 2019'!E192)</f>
        <v>0</v>
      </c>
      <c r="F194" s="145">
        <f t="shared" si="6"/>
        <v>0</v>
      </c>
      <c r="G194" s="148">
        <f>SUM('Obrazac 2. SUD'!G192+'Obrazac 2. IPA-2017'!G192+'TEKUĆA REZERVA'!G192+'OBRAZAC 2- IPA 2019'!G192)</f>
        <v>0</v>
      </c>
      <c r="H194" s="149">
        <v>0</v>
      </c>
      <c r="I194" s="128" t="e">
        <f t="shared" si="4"/>
        <v>#DIV/0!</v>
      </c>
      <c r="J194" s="129" t="e">
        <f t="shared" si="5"/>
        <v>#DIV/0!</v>
      </c>
    </row>
    <row r="195" spans="1:10" x14ac:dyDescent="0.25">
      <c r="A195" s="45"/>
      <c r="B195" s="141" t="s">
        <v>224</v>
      </c>
      <c r="C195" s="138">
        <v>821399</v>
      </c>
      <c r="D195" s="145">
        <f>SUM('Obrazac 2. SUD'!D193+'Obrazac 2. IPA-2017'!D193+'TEKUĆA REZERVA'!D193+'OBRAZAC 2- IPA 2019'!D193)</f>
        <v>2000</v>
      </c>
      <c r="E195" s="145">
        <f>SUM('Obrazac 2. SUD'!E193+'Obrazac 2. IPA-2017'!E193+'TEKUĆA REZERVA'!E193+'OBRAZAC 2- IPA 2019'!E193)</f>
        <v>0</v>
      </c>
      <c r="F195" s="145">
        <f t="shared" si="6"/>
        <v>2000</v>
      </c>
      <c r="G195" s="148">
        <v>0</v>
      </c>
      <c r="H195" s="149">
        <f>SUM('Obrazac 2. SUD'!H193+'Obrazac 2. IPA-2017'!H193+'TEKUĆA REZERVA'!H193+'OBRAZAC 2- IPA 2019'!H193)</f>
        <v>2113</v>
      </c>
      <c r="I195" s="128">
        <f t="shared" si="4"/>
        <v>0</v>
      </c>
      <c r="J195" s="129">
        <f t="shared" si="5"/>
        <v>0</v>
      </c>
    </row>
    <row r="196" spans="1:10" x14ac:dyDescent="0.25">
      <c r="A196" s="45"/>
      <c r="B196" s="169"/>
      <c r="C196" s="55"/>
      <c r="D196" s="145">
        <f>SUM('Obrazac 2. SUD'!D194+'Obrazac 2. IPA-2017'!D194+'TEKUĆA REZERVA'!D194+'OBRAZAC 2- IPA 2019'!D194)</f>
        <v>0</v>
      </c>
      <c r="E196" s="145">
        <f>SUM('Obrazac 2. SUD'!E194+'Obrazac 2. IPA-2017'!E194+'TEKUĆA REZERVA'!E194+'OBRAZAC 2- IPA 2019'!E194)</f>
        <v>0</v>
      </c>
      <c r="F196" s="145">
        <f t="shared" si="6"/>
        <v>0</v>
      </c>
      <c r="G196" s="148">
        <f>SUM('Obrazac 2. SUD'!G194+'Obrazac 2. IPA-2017'!G194+'TEKUĆA REZERVA'!G194+'OBRAZAC 2- IPA 2019'!G194)</f>
        <v>0</v>
      </c>
      <c r="H196" s="149">
        <f>SUM('Obrazac 2. SUD'!H194+'Obrazac 2. IPA-2017'!H194+'TEKUĆA REZERVA'!H194+'OBRAZAC 2- IPA 2019'!H194)</f>
        <v>0</v>
      </c>
      <c r="I196" s="128" t="e">
        <f t="shared" si="4"/>
        <v>#DIV/0!</v>
      </c>
      <c r="J196" s="129" t="e">
        <f t="shared" si="5"/>
        <v>#DIV/0!</v>
      </c>
    </row>
    <row r="197" spans="1:10" ht="24.75" x14ac:dyDescent="0.25">
      <c r="A197" s="123">
        <v>35</v>
      </c>
      <c r="B197" s="108" t="s">
        <v>59</v>
      </c>
      <c r="C197" s="109">
        <v>821400</v>
      </c>
      <c r="D197" s="42">
        <f>SUM('Obrazac 2. SUD'!D195+'Obrazac 2. IPA-2017'!D195+'TEKUĆA REZERVA'!D195+'OBRAZAC 2- IPA 2019'!D195)</f>
        <v>0</v>
      </c>
      <c r="E197" s="42">
        <f>SUM('Obrazac 2. SUD'!E195+'Obrazac 2. IPA-2017'!E195+'TEKUĆA REZERVA'!E195+'OBRAZAC 2- IPA 2019'!E195)</f>
        <v>0</v>
      </c>
      <c r="F197" s="42">
        <f t="shared" si="6"/>
        <v>0</v>
      </c>
      <c r="G197" s="80">
        <f>SUM('Obrazac 2. SUD'!G195+'Obrazac 2. IPA-2017'!G195+'TEKUĆA REZERVA'!G195+'OBRAZAC 2- IPA 2019'!G195)</f>
        <v>0</v>
      </c>
      <c r="H197" s="81">
        <f>SUM('Obrazac 2. SUD'!H195+'Obrazac 2. IPA-2017'!H195+'TEKUĆA REZERVA'!H195+'OBRAZAC 2- IPA 2019'!H195)</f>
        <v>0</v>
      </c>
      <c r="I197" s="114" t="e">
        <f t="shared" si="4"/>
        <v>#DIV/0!</v>
      </c>
      <c r="J197" s="115" t="e">
        <f t="shared" si="5"/>
        <v>#DIV/0!</v>
      </c>
    </row>
    <row r="198" spans="1:10" ht="24.75" x14ac:dyDescent="0.25">
      <c r="A198" s="122">
        <v>36</v>
      </c>
      <c r="B198" s="108" t="s">
        <v>60</v>
      </c>
      <c r="C198" s="109">
        <v>821500</v>
      </c>
      <c r="D198" s="42">
        <f>SUM('Obrazac 2. SUD'!D196+'Obrazac 2. IPA-2017'!D196+'TEKUĆA REZERVA'!D196+'OBRAZAC 2- IPA 2019'!D196)</f>
        <v>0</v>
      </c>
      <c r="E198" s="42">
        <f>SUM('Obrazac 2. SUD'!E196+'Obrazac 2. IPA-2017'!E196+'TEKUĆA REZERVA'!E196+'OBRAZAC 2- IPA 2019'!E196)</f>
        <v>0</v>
      </c>
      <c r="F198" s="42">
        <f t="shared" si="6"/>
        <v>0</v>
      </c>
      <c r="G198" s="80">
        <f>SUM('Obrazac 2. SUD'!G196+'Obrazac 2. IPA-2017'!G196+'TEKUĆA REZERVA'!G196+'OBRAZAC 2- IPA 2019'!G196)</f>
        <v>0</v>
      </c>
      <c r="H198" s="81">
        <v>0</v>
      </c>
      <c r="I198" s="114" t="e">
        <f t="shared" si="4"/>
        <v>#DIV/0!</v>
      </c>
      <c r="J198" s="115" t="e">
        <f t="shared" si="5"/>
        <v>#DIV/0!</v>
      </c>
    </row>
    <row r="199" spans="1:10" x14ac:dyDescent="0.25">
      <c r="A199" s="172"/>
      <c r="B199" s="141" t="s">
        <v>225</v>
      </c>
      <c r="C199" s="138">
        <v>821512</v>
      </c>
      <c r="D199" s="145">
        <f>SUM('Obrazac 2. SUD'!D197+'Obrazac 2. IPA-2017'!D197+'TEKUĆA REZERVA'!D197+'OBRAZAC 2- IPA 2019'!D197)</f>
        <v>0</v>
      </c>
      <c r="E199" s="145">
        <f>SUM('Obrazac 2. SUD'!E197+'Obrazac 2. IPA-2017'!E197+'TEKUĆA REZERVA'!E197+'OBRAZAC 2- IPA 2019'!E197)</f>
        <v>0</v>
      </c>
      <c r="F199" s="145">
        <f t="shared" si="6"/>
        <v>0</v>
      </c>
      <c r="G199" s="148">
        <v>0</v>
      </c>
      <c r="H199" s="149">
        <v>0</v>
      </c>
      <c r="I199" s="128" t="e">
        <f t="shared" si="4"/>
        <v>#DIV/0!</v>
      </c>
      <c r="J199" s="129" t="e">
        <f t="shared" si="5"/>
        <v>#DIV/0!</v>
      </c>
    </row>
    <row r="200" spans="1:10" ht="24.75" x14ac:dyDescent="0.25">
      <c r="A200" s="123">
        <v>37</v>
      </c>
      <c r="B200" s="108" t="s">
        <v>61</v>
      </c>
      <c r="C200" s="109">
        <v>821600</v>
      </c>
      <c r="D200" s="125">
        <f>SUM('Obrazac 2. SUD'!D198+'Obrazac 2. IPA-2017'!D198+'TEKUĆA REZERVA'!D198+'OBRAZAC 2- IPA 2019'!D198)</f>
        <v>0</v>
      </c>
      <c r="E200" s="125">
        <f>SUM('Obrazac 2. SUD'!E198+'Obrazac 2. IPA-2017'!E198+'TEKUĆA REZERVA'!E198+'OBRAZAC 2- IPA 2019'!E198)</f>
        <v>0</v>
      </c>
      <c r="F200" s="125">
        <f t="shared" si="6"/>
        <v>0</v>
      </c>
      <c r="G200" s="151"/>
      <c r="H200" s="152">
        <f>SUM('Obrazac 2. SUD'!H198+'Obrazac 2. IPA-2017'!H198+'TEKUĆA REZERVA'!H198+'OBRAZAC 2- IPA 2019'!H198)</f>
        <v>0</v>
      </c>
      <c r="I200" s="114" t="e">
        <f t="shared" si="4"/>
        <v>#DIV/0!</v>
      </c>
      <c r="J200" s="115" t="e">
        <f t="shared" si="5"/>
        <v>#DIV/0!</v>
      </c>
    </row>
    <row r="201" spans="1:10" ht="24.75" x14ac:dyDescent="0.25">
      <c r="A201" s="153">
        <v>38</v>
      </c>
      <c r="B201" s="106" t="s">
        <v>62</v>
      </c>
      <c r="C201" s="107">
        <v>615000</v>
      </c>
      <c r="D201" s="42">
        <f>SUM('Obrazac 2. SUD'!D199+'Obrazac 2. IPA-2017'!D199+'TEKUĆA REZERVA'!D199+'OBRAZAC 2- IPA 2019'!D199)</f>
        <v>0</v>
      </c>
      <c r="E201" s="42">
        <f>SUM('Obrazac 2. SUD'!E199+'Obrazac 2. IPA-2017'!E199+'TEKUĆA REZERVA'!E199+'OBRAZAC 2- IPA 2019'!E199)</f>
        <v>0</v>
      </c>
      <c r="F201" s="42">
        <f t="shared" si="6"/>
        <v>0</v>
      </c>
      <c r="G201" s="80">
        <f>SUM('Obrazac 2. SUD'!G199+'Obrazac 2. IPA-2017'!G199+'TEKUĆA REZERVA'!G199+'OBRAZAC 2- IPA 2019'!G199)</f>
        <v>0</v>
      </c>
      <c r="H201" s="81">
        <f>SUM('Obrazac 2. SUD'!H199+'Obrazac 2. IPA-2017'!H199+'TEKUĆA REZERVA'!H199+'OBRAZAC 2- IPA 2019'!H199)</f>
        <v>0</v>
      </c>
      <c r="I201" s="114" t="e">
        <f t="shared" si="4"/>
        <v>#DIV/0!</v>
      </c>
      <c r="J201" s="115" t="e">
        <f t="shared" si="5"/>
        <v>#DIV/0!</v>
      </c>
    </row>
    <row r="202" spans="1:10" ht="24.75" x14ac:dyDescent="0.25">
      <c r="A202" s="173">
        <v>39</v>
      </c>
      <c r="B202" s="54" t="s">
        <v>63</v>
      </c>
      <c r="C202" s="174">
        <v>615100</v>
      </c>
      <c r="D202" s="145">
        <f>SUM('Obrazac 2. SUD'!D200+'Obrazac 2. IPA-2017'!D200+'TEKUĆA REZERVA'!D200+'OBRAZAC 2- IPA 2019'!D200)</f>
        <v>0</v>
      </c>
      <c r="E202" s="145">
        <f>SUM('Obrazac 2. SUD'!E200+'Obrazac 2. IPA-2017'!E200+'TEKUĆA REZERVA'!E200+'OBRAZAC 2- IPA 2019'!E200)</f>
        <v>0</v>
      </c>
      <c r="F202" s="145">
        <f t="shared" si="6"/>
        <v>0</v>
      </c>
      <c r="G202" s="148">
        <f>SUM('Obrazac 2. SUD'!G200+'Obrazac 2. IPA-2017'!G200+'TEKUĆA REZERVA'!G200+'OBRAZAC 2- IPA 2019'!G200)</f>
        <v>0</v>
      </c>
      <c r="H202" s="149">
        <f>SUM('Obrazac 2. SUD'!H200+'Obrazac 2. IPA-2017'!H200+'TEKUĆA REZERVA'!H200+'OBRAZAC 2- IPA 2019'!H200)</f>
        <v>0</v>
      </c>
      <c r="I202" s="128" t="e">
        <f t="shared" si="4"/>
        <v>#DIV/0!</v>
      </c>
      <c r="J202" s="129" t="e">
        <f t="shared" si="5"/>
        <v>#DIV/0!</v>
      </c>
    </row>
    <row r="203" spans="1:10" ht="24.75" x14ac:dyDescent="0.25">
      <c r="A203" s="172">
        <v>40</v>
      </c>
      <c r="B203" s="63" t="s">
        <v>64</v>
      </c>
      <c r="C203" s="55">
        <v>615200</v>
      </c>
      <c r="D203" s="145">
        <f>SUM('Obrazac 2. SUD'!D201+'Obrazac 2. IPA-2017'!D201+'TEKUĆA REZERVA'!D201+'OBRAZAC 2- IPA 2019'!D201)</f>
        <v>0</v>
      </c>
      <c r="E203" s="145">
        <f>SUM('Obrazac 2. SUD'!E201+'Obrazac 2. IPA-2017'!E201+'TEKUĆA REZERVA'!E201+'OBRAZAC 2- IPA 2019'!E201)</f>
        <v>0</v>
      </c>
      <c r="F203" s="145">
        <f t="shared" si="6"/>
        <v>0</v>
      </c>
      <c r="G203" s="148">
        <f>SUM('Obrazac 2. SUD'!G201+'Obrazac 2. IPA-2017'!G201+'TEKUĆA REZERVA'!G201+'OBRAZAC 2- IPA 2019'!G201)</f>
        <v>0</v>
      </c>
      <c r="H203" s="149">
        <f>SUM('Obrazac 2. SUD'!H201+'Obrazac 2. IPA-2017'!H201+'TEKUĆA REZERVA'!H201+'OBRAZAC 2- IPA 2019'!H201)</f>
        <v>0</v>
      </c>
      <c r="I203" s="128" t="e">
        <f t="shared" si="4"/>
        <v>#DIV/0!</v>
      </c>
      <c r="J203" s="129" t="e">
        <f t="shared" si="5"/>
        <v>#DIV/0!</v>
      </c>
    </row>
    <row r="204" spans="1:10" ht="24.75" x14ac:dyDescent="0.25">
      <c r="A204" s="173">
        <v>41</v>
      </c>
      <c r="B204" s="54" t="s">
        <v>65</v>
      </c>
      <c r="C204" s="55">
        <v>615300</v>
      </c>
      <c r="D204" s="145">
        <f>SUM('Obrazac 2. SUD'!D202+'Obrazac 2. IPA-2017'!D202+'TEKUĆA REZERVA'!D202+'OBRAZAC 2- IPA 2019'!D202)</f>
        <v>0</v>
      </c>
      <c r="E204" s="145">
        <f>SUM('Obrazac 2. SUD'!E202+'Obrazac 2. IPA-2017'!E202+'TEKUĆA REZERVA'!E202+'OBRAZAC 2- IPA 2019'!E202)</f>
        <v>0</v>
      </c>
      <c r="F204" s="145">
        <f t="shared" si="6"/>
        <v>0</v>
      </c>
      <c r="G204" s="148">
        <f>SUM('Obrazac 2. SUD'!G202+'Obrazac 2. IPA-2017'!G202+'TEKUĆA REZERVA'!G202+'OBRAZAC 2- IPA 2019'!G202)</f>
        <v>0</v>
      </c>
      <c r="H204" s="149">
        <f>SUM('Obrazac 2. SUD'!H202+'Obrazac 2. IPA-2017'!H202+'TEKUĆA REZERVA'!H202+'OBRAZAC 2- IPA 2019'!H202)</f>
        <v>0</v>
      </c>
      <c r="I204" s="128" t="e">
        <f t="shared" si="4"/>
        <v>#DIV/0!</v>
      </c>
      <c r="J204" s="129" t="e">
        <f t="shared" si="5"/>
        <v>#DIV/0!</v>
      </c>
    </row>
    <row r="205" spans="1:10" ht="24.75" x14ac:dyDescent="0.25">
      <c r="A205" s="153">
        <v>42</v>
      </c>
      <c r="B205" s="61" t="s">
        <v>66</v>
      </c>
      <c r="C205" s="41">
        <v>822000</v>
      </c>
      <c r="D205" s="42">
        <f>SUM('Obrazac 2. SUD'!D203+'Obrazac 2. IPA-2017'!D203+'TEKUĆA REZERVA'!D203+'OBRAZAC 2- IPA 2019'!D203)</f>
        <v>0</v>
      </c>
      <c r="E205" s="42">
        <f>SUM('Obrazac 2. SUD'!E203+'Obrazac 2. IPA-2017'!E203+'TEKUĆA REZERVA'!E203+'OBRAZAC 2- IPA 2019'!E203)</f>
        <v>0</v>
      </c>
      <c r="F205" s="42">
        <f t="shared" si="6"/>
        <v>0</v>
      </c>
      <c r="G205" s="80">
        <f>SUM('Obrazac 2. SUD'!G203+'Obrazac 2. IPA-2017'!G203+'TEKUĆA REZERVA'!G203+'OBRAZAC 2- IPA 2019'!G203)</f>
        <v>0</v>
      </c>
      <c r="H205" s="81">
        <f>SUM('Obrazac 2. SUD'!H203+'Obrazac 2. IPA-2017'!H203+'TEKUĆA REZERVA'!H203+'OBRAZAC 2- IPA 2019'!H203)</f>
        <v>0</v>
      </c>
      <c r="I205" s="132" t="e">
        <f t="shared" si="4"/>
        <v>#DIV/0!</v>
      </c>
      <c r="J205" s="133" t="e">
        <f t="shared" si="5"/>
        <v>#DIV/0!</v>
      </c>
    </row>
    <row r="206" spans="1:10" ht="24" x14ac:dyDescent="0.25">
      <c r="A206" s="173">
        <v>43</v>
      </c>
      <c r="B206" s="62" t="s">
        <v>67</v>
      </c>
      <c r="C206" s="55">
        <v>822100</v>
      </c>
      <c r="D206" s="145">
        <f>SUM('Obrazac 2. SUD'!D204+'Obrazac 2. IPA-2017'!D204+'TEKUĆA REZERVA'!D204+'OBRAZAC 2- IPA 2019'!D204)</f>
        <v>0</v>
      </c>
      <c r="E206" s="145">
        <f>SUM('Obrazac 2. SUD'!E204+'Obrazac 2. IPA-2017'!E204+'TEKUĆA REZERVA'!E204+'OBRAZAC 2- IPA 2019'!E204)</f>
        <v>0</v>
      </c>
      <c r="F206" s="145">
        <f t="shared" si="6"/>
        <v>0</v>
      </c>
      <c r="G206" s="148">
        <f>SUM('Obrazac 2. SUD'!G204+'Obrazac 2. IPA-2017'!G204+'TEKUĆA REZERVA'!G204+'OBRAZAC 2- IPA 2019'!G204)</f>
        <v>0</v>
      </c>
      <c r="H206" s="149">
        <f>SUM('Obrazac 2. SUD'!H204+'Obrazac 2. IPA-2017'!H204+'TEKUĆA REZERVA'!H204+'OBRAZAC 2- IPA 2019'!H204)</f>
        <v>0</v>
      </c>
      <c r="I206" s="128" t="e">
        <f t="shared" si="4"/>
        <v>#DIV/0!</v>
      </c>
      <c r="J206" s="129" t="e">
        <f t="shared" si="5"/>
        <v>#DIV/0!</v>
      </c>
    </row>
    <row r="207" spans="1:10" ht="24" x14ac:dyDescent="0.25">
      <c r="A207" s="172">
        <v>44</v>
      </c>
      <c r="B207" s="62" t="s">
        <v>68</v>
      </c>
      <c r="C207" s="55">
        <v>822200</v>
      </c>
      <c r="D207" s="145">
        <f>SUM('Obrazac 2. SUD'!D205+'Obrazac 2. IPA-2017'!D205+'TEKUĆA REZERVA'!D205+'OBRAZAC 2- IPA 2019'!D205)</f>
        <v>0</v>
      </c>
      <c r="E207" s="145">
        <f>SUM('Obrazac 2. SUD'!E205+'Obrazac 2. IPA-2017'!E205+'TEKUĆA REZERVA'!E205+'OBRAZAC 2- IPA 2019'!E205)</f>
        <v>0</v>
      </c>
      <c r="F207" s="145">
        <f t="shared" si="6"/>
        <v>0</v>
      </c>
      <c r="G207" s="148">
        <f>SUM('Obrazac 2. SUD'!G205+'Obrazac 2. IPA-2017'!G205+'TEKUĆA REZERVA'!G205+'OBRAZAC 2- IPA 2019'!G205)</f>
        <v>0</v>
      </c>
      <c r="H207" s="149">
        <f>SUM('Obrazac 2. SUD'!H205+'Obrazac 2. IPA-2017'!H205+'TEKUĆA REZERVA'!H205+'OBRAZAC 2- IPA 2019'!H205)</f>
        <v>0</v>
      </c>
      <c r="I207" s="128" t="e">
        <f t="shared" si="4"/>
        <v>#DIV/0!</v>
      </c>
      <c r="J207" s="129" t="e">
        <f t="shared" si="5"/>
        <v>#DIV/0!</v>
      </c>
    </row>
    <row r="208" spans="1:10" ht="24" x14ac:dyDescent="0.25">
      <c r="A208" s="173">
        <v>45</v>
      </c>
      <c r="B208" s="62" t="s">
        <v>69</v>
      </c>
      <c r="C208" s="55">
        <v>822300</v>
      </c>
      <c r="D208" s="145">
        <f>SUM('Obrazac 2. SUD'!D206+'Obrazac 2. IPA-2017'!D206+'TEKUĆA REZERVA'!D206+'OBRAZAC 2- IPA 2019'!D206)</f>
        <v>0</v>
      </c>
      <c r="E208" s="145">
        <f>SUM('Obrazac 2. SUD'!E206+'Obrazac 2. IPA-2017'!E206+'TEKUĆA REZERVA'!E206+'OBRAZAC 2- IPA 2019'!E206)</f>
        <v>0</v>
      </c>
      <c r="F208" s="145">
        <f t="shared" si="6"/>
        <v>0</v>
      </c>
      <c r="G208" s="148">
        <f>SUM('Obrazac 2. SUD'!G206+'Obrazac 2. IPA-2017'!G206+'TEKUĆA REZERVA'!G206+'OBRAZAC 2- IPA 2019'!G206)</f>
        <v>0</v>
      </c>
      <c r="H208" s="149">
        <f>SUM('Obrazac 2. SUD'!H206+'Obrazac 2. IPA-2017'!H206+'TEKUĆA REZERVA'!H206+'OBRAZAC 2- IPA 2019'!H206)</f>
        <v>0</v>
      </c>
      <c r="I208" s="128" t="e">
        <f t="shared" si="4"/>
        <v>#DIV/0!</v>
      </c>
      <c r="J208" s="129" t="e">
        <f t="shared" si="5"/>
        <v>#DIV/0!</v>
      </c>
    </row>
    <row r="209" spans="1:10" ht="24.75" x14ac:dyDescent="0.25">
      <c r="A209" s="172">
        <v>46</v>
      </c>
      <c r="B209" s="63" t="s">
        <v>70</v>
      </c>
      <c r="C209" s="55">
        <v>822400</v>
      </c>
      <c r="D209" s="145">
        <f>SUM('Obrazac 2. SUD'!D207+'Obrazac 2. IPA-2017'!D207+'TEKUĆA REZERVA'!D207+'OBRAZAC 2- IPA 2019'!D207)</f>
        <v>0</v>
      </c>
      <c r="E209" s="145">
        <f>SUM('Obrazac 2. SUD'!E207+'Obrazac 2. IPA-2017'!E207+'TEKUĆA REZERVA'!E207+'OBRAZAC 2- IPA 2019'!E207)</f>
        <v>0</v>
      </c>
      <c r="F209" s="145">
        <f t="shared" si="6"/>
        <v>0</v>
      </c>
      <c r="G209" s="148">
        <f>SUM('Obrazac 2. SUD'!G207+'Obrazac 2. IPA-2017'!G207+'TEKUĆA REZERVA'!G207+'OBRAZAC 2- IPA 2019'!G207)</f>
        <v>0</v>
      </c>
      <c r="H209" s="149">
        <v>0</v>
      </c>
      <c r="I209" s="128" t="e">
        <f t="shared" si="4"/>
        <v>#DIV/0!</v>
      </c>
      <c r="J209" s="129" t="e">
        <f t="shared" si="5"/>
        <v>#DIV/0!</v>
      </c>
    </row>
    <row r="210" spans="1:10" ht="36.75" x14ac:dyDescent="0.25">
      <c r="A210" s="173">
        <v>47</v>
      </c>
      <c r="B210" s="63" t="s">
        <v>71</v>
      </c>
      <c r="C210" s="55">
        <v>822500</v>
      </c>
      <c r="D210" s="145">
        <f>SUM('Obrazac 2. SUD'!D208+'Obrazac 2. IPA-2017'!D208+'TEKUĆA REZERVA'!D208+'OBRAZAC 2- IPA 2019'!D208)</f>
        <v>0</v>
      </c>
      <c r="E210" s="145">
        <f>SUM('Obrazac 2. SUD'!E208+'Obrazac 2. IPA-2017'!E208+'TEKUĆA REZERVA'!E208+'OBRAZAC 2- IPA 2019'!E208)</f>
        <v>0</v>
      </c>
      <c r="F210" s="145">
        <f t="shared" si="6"/>
        <v>0</v>
      </c>
      <c r="G210" s="148">
        <f>SUM('Obrazac 2. SUD'!G208+'Obrazac 2. IPA-2017'!G208+'TEKUĆA REZERVA'!G208+'OBRAZAC 2- IPA 2019'!G208)</f>
        <v>0</v>
      </c>
      <c r="H210" s="149">
        <f>SUM('Obrazac 2. SUD'!H208+'Obrazac 2. IPA-2017'!H208+'TEKUĆA REZERVA'!H208+'OBRAZAC 2- IPA 2019'!H208)</f>
        <v>0</v>
      </c>
      <c r="I210" s="128" t="e">
        <f t="shared" si="4"/>
        <v>#DIV/0!</v>
      </c>
      <c r="J210" s="129" t="e">
        <f t="shared" si="5"/>
        <v>#DIV/0!</v>
      </c>
    </row>
    <row r="211" spans="1:10" x14ac:dyDescent="0.25">
      <c r="A211" s="172">
        <v>48</v>
      </c>
      <c r="B211" s="62" t="s">
        <v>72</v>
      </c>
      <c r="C211" s="55">
        <v>822600</v>
      </c>
      <c r="D211" s="145">
        <f>SUM('Obrazac 2. SUD'!D209+'Obrazac 2. IPA-2017'!D209+'TEKUĆA REZERVA'!D209+'OBRAZAC 2- IPA 2019'!D209)</f>
        <v>0</v>
      </c>
      <c r="E211" s="145">
        <f>SUM('Obrazac 2. SUD'!E209+'Obrazac 2. IPA-2017'!E209+'TEKUĆA REZERVA'!E209+'OBRAZAC 2- IPA 2019'!E209)</f>
        <v>0</v>
      </c>
      <c r="F211" s="145">
        <f t="shared" ref="F211:F217" si="7">SUM(D211:E211)</f>
        <v>0</v>
      </c>
      <c r="G211" s="148">
        <f>SUM('Obrazac 2. SUD'!G209+'Obrazac 2. IPA-2017'!G209+'TEKUĆA REZERVA'!G209+'OBRAZAC 2- IPA 2019'!G209)</f>
        <v>0</v>
      </c>
      <c r="H211" s="149">
        <f>SUM('Obrazac 2. SUD'!H209+'Obrazac 2. IPA-2017'!H209+'TEKUĆA REZERVA'!H209+'OBRAZAC 2- IPA 2019'!H209)</f>
        <v>0</v>
      </c>
      <c r="I211" s="128" t="e">
        <f t="shared" si="4"/>
        <v>#DIV/0!</v>
      </c>
      <c r="J211" s="129" t="e">
        <f t="shared" si="5"/>
        <v>#DIV/0!</v>
      </c>
    </row>
    <row r="212" spans="1:10" x14ac:dyDescent="0.25">
      <c r="A212" s="173">
        <v>49</v>
      </c>
      <c r="B212" s="62" t="s">
        <v>73</v>
      </c>
      <c r="C212" s="55">
        <v>822700</v>
      </c>
      <c r="D212" s="145">
        <f>SUM('Obrazac 2. SUD'!D210+'Obrazac 2. IPA-2017'!D210+'TEKUĆA REZERVA'!D210+'OBRAZAC 2- IPA 2019'!D210)</f>
        <v>0</v>
      </c>
      <c r="E212" s="145">
        <f>SUM('Obrazac 2. SUD'!E210+'Obrazac 2. IPA-2017'!E210+'TEKUĆA REZERVA'!E210+'OBRAZAC 2- IPA 2019'!E210)</f>
        <v>0</v>
      </c>
      <c r="F212" s="145">
        <f t="shared" si="7"/>
        <v>0</v>
      </c>
      <c r="G212" s="148">
        <f>SUM('Obrazac 2. SUD'!G210+'Obrazac 2. IPA-2017'!G210+'TEKUĆA REZERVA'!G210+'OBRAZAC 2- IPA 2019'!G210)</f>
        <v>0</v>
      </c>
      <c r="H212" s="149">
        <f>SUM('Obrazac 2. SUD'!H210+'Obrazac 2. IPA-2017'!H210+'TEKUĆA REZERVA'!H210+'OBRAZAC 2- IPA 2019'!H210)</f>
        <v>0</v>
      </c>
      <c r="I212" s="128" t="e">
        <f t="shared" si="4"/>
        <v>#DIV/0!</v>
      </c>
      <c r="J212" s="129" t="e">
        <f t="shared" si="5"/>
        <v>#DIV/0!</v>
      </c>
    </row>
    <row r="213" spans="1:10" ht="24.75" x14ac:dyDescent="0.25">
      <c r="A213" s="153">
        <v>50</v>
      </c>
      <c r="B213" s="40" t="s">
        <v>74</v>
      </c>
      <c r="C213" s="41">
        <v>823000</v>
      </c>
      <c r="D213" s="42">
        <f>SUM('Obrazac 2. SUD'!D211+'Obrazac 2. IPA-2017'!D211+'TEKUĆA REZERVA'!D211+'OBRAZAC 2- IPA 2019'!D211)</f>
        <v>0</v>
      </c>
      <c r="E213" s="42">
        <f>SUM('Obrazac 2. SUD'!E211+'Obrazac 2. IPA-2017'!E211+'TEKUĆA REZERVA'!E211+'OBRAZAC 2- IPA 2019'!E211)</f>
        <v>0</v>
      </c>
      <c r="F213" s="42">
        <f t="shared" si="7"/>
        <v>0</v>
      </c>
      <c r="G213" s="80">
        <f>SUM('Obrazac 2. SUD'!G211+'Obrazac 2. IPA-2017'!G211+'TEKUĆA REZERVA'!G211+'OBRAZAC 2- IPA 2019'!G211)</f>
        <v>0</v>
      </c>
      <c r="H213" s="81">
        <f>SUM('Obrazac 2. SUD'!H211+'Obrazac 2. IPA-2017'!H211+'TEKUĆA REZERVA'!H211+'OBRAZAC 2- IPA 2019'!H211)</f>
        <v>0</v>
      </c>
      <c r="I213" s="132" t="e">
        <f t="shared" si="4"/>
        <v>#DIV/0!</v>
      </c>
      <c r="J213" s="133" t="e">
        <f t="shared" si="5"/>
        <v>#DIV/0!</v>
      </c>
    </row>
    <row r="214" spans="1:10" ht="24" x14ac:dyDescent="0.25">
      <c r="A214" s="173">
        <v>51</v>
      </c>
      <c r="B214" s="62" t="s">
        <v>75</v>
      </c>
      <c r="C214" s="55">
        <v>823100</v>
      </c>
      <c r="D214" s="145">
        <f>SUM('Obrazac 2. SUD'!D212+'Obrazac 2. IPA-2017'!D212+'TEKUĆA REZERVA'!D212+'OBRAZAC 2- IPA 2019'!D212)</f>
        <v>0</v>
      </c>
      <c r="E214" s="145">
        <f>SUM('Obrazac 2. SUD'!E212+'Obrazac 2. IPA-2017'!E212+'TEKUĆA REZERVA'!E212+'OBRAZAC 2- IPA 2019'!E212)</f>
        <v>0</v>
      </c>
      <c r="F214" s="145">
        <f t="shared" si="7"/>
        <v>0</v>
      </c>
      <c r="G214" s="148">
        <f>SUM('Obrazac 2. SUD'!G212+'Obrazac 2. IPA-2017'!G212+'TEKUĆA REZERVA'!G212+'OBRAZAC 2- IPA 2019'!G212)</f>
        <v>0</v>
      </c>
      <c r="H214" s="149">
        <f>SUM('Obrazac 2. SUD'!H212+'Obrazac 2. IPA-2017'!H212+'TEKUĆA REZERVA'!H212+'OBRAZAC 2- IPA 2019'!H212)</f>
        <v>0</v>
      </c>
      <c r="I214" s="128" t="e">
        <f t="shared" si="4"/>
        <v>#DIV/0!</v>
      </c>
      <c r="J214" s="129" t="e">
        <f t="shared" si="5"/>
        <v>#DIV/0!</v>
      </c>
    </row>
    <row r="215" spans="1:10" x14ac:dyDescent="0.25">
      <c r="A215" s="172">
        <v>52</v>
      </c>
      <c r="B215" s="62" t="s">
        <v>76</v>
      </c>
      <c r="C215" s="55">
        <v>823200</v>
      </c>
      <c r="D215" s="145">
        <f>SUM('Obrazac 2. SUD'!D213+'Obrazac 2. IPA-2017'!D213+'TEKUĆA REZERVA'!D213+'OBRAZAC 2- IPA 2019'!D213)</f>
        <v>0</v>
      </c>
      <c r="E215" s="145">
        <f>SUM('Obrazac 2. SUD'!E213+'Obrazac 2. IPA-2017'!E213+'TEKUĆA REZERVA'!E213+'OBRAZAC 2- IPA 2019'!E213)</f>
        <v>0</v>
      </c>
      <c r="F215" s="145">
        <f t="shared" si="7"/>
        <v>0</v>
      </c>
      <c r="G215" s="148">
        <f>SUM('Obrazac 2. SUD'!G213+'Obrazac 2. IPA-2017'!G213+'TEKUĆA REZERVA'!G213+'OBRAZAC 2- IPA 2019'!G213)</f>
        <v>0</v>
      </c>
      <c r="H215" s="149">
        <f>SUM('Obrazac 2. SUD'!H213+'Obrazac 2. IPA-2017'!H213+'TEKUĆA REZERVA'!H213+'OBRAZAC 2- IPA 2019'!H213)</f>
        <v>0</v>
      </c>
      <c r="I215" s="128" t="e">
        <f t="shared" si="4"/>
        <v>#DIV/0!</v>
      </c>
      <c r="J215" s="129" t="e">
        <f t="shared" si="5"/>
        <v>#DIV/0!</v>
      </c>
    </row>
    <row r="216" spans="1:10" ht="24" x14ac:dyDescent="0.25">
      <c r="A216" s="173">
        <v>53</v>
      </c>
      <c r="B216" s="62" t="s">
        <v>77</v>
      </c>
      <c r="C216" s="55">
        <v>823300</v>
      </c>
      <c r="D216" s="145">
        <f>SUM('Obrazac 2. SUD'!D214+'Obrazac 2. IPA-2017'!D214+'TEKUĆA REZERVA'!D214+'OBRAZAC 2- IPA 2019'!D214)</f>
        <v>0</v>
      </c>
      <c r="E216" s="145">
        <f>SUM('Obrazac 2. SUD'!E214+'Obrazac 2. IPA-2017'!E214+'TEKUĆA REZERVA'!E214+'OBRAZAC 2- IPA 2019'!E214)</f>
        <v>0</v>
      </c>
      <c r="F216" s="145">
        <f t="shared" si="7"/>
        <v>0</v>
      </c>
      <c r="G216" s="148">
        <f>SUM('Obrazac 2. SUD'!G214+'Obrazac 2. IPA-2017'!G214+'TEKUĆA REZERVA'!G214+'OBRAZAC 2- IPA 2019'!G214)</f>
        <v>0</v>
      </c>
      <c r="H216" s="149">
        <f>SUM('Obrazac 2. SUD'!H214+'Obrazac 2. IPA-2017'!H214+'TEKUĆA REZERVA'!H214+'OBRAZAC 2- IPA 2019'!H214)</f>
        <v>0</v>
      </c>
      <c r="I216" s="128" t="e">
        <f t="shared" si="4"/>
        <v>#DIV/0!</v>
      </c>
      <c r="J216" s="129" t="e">
        <f t="shared" si="5"/>
        <v>#DIV/0!</v>
      </c>
    </row>
    <row r="217" spans="1:10" x14ac:dyDescent="0.25">
      <c r="A217" s="39">
        <v>54</v>
      </c>
      <c r="B217" s="40" t="s">
        <v>78</v>
      </c>
      <c r="C217" s="65"/>
      <c r="D217" s="42">
        <f>SUM('Obrazac 2. SUD'!D215+'Obrazac 2. IPA-2017'!D215+'TEKUĆA REZERVA'!D215+'OBRAZAC 2- IPA 2019'!D215)</f>
        <v>0</v>
      </c>
      <c r="E217" s="42">
        <f>SUM('Obrazac 2. SUD'!E215+'Obrazac 2. IPA-2017'!E215+'TEKUĆA REZERVA'!E215+'OBRAZAC 2- IPA 2019'!E215)</f>
        <v>0</v>
      </c>
      <c r="F217" s="42">
        <f t="shared" si="7"/>
        <v>0</v>
      </c>
      <c r="G217" s="80">
        <f>SUM('Obrazac 2. SUD'!G215+'Obrazac 2. IPA-2017'!G215+'TEKUĆA REZERVA'!G215+'OBRAZAC 2- IPA 2019'!G215)</f>
        <v>0</v>
      </c>
      <c r="H217" s="81">
        <f>SUM('Obrazac 2. SUD'!H215+'Obrazac 2. IPA-2017'!H215+'TEKUĆA REZERVA'!H215+'OBRAZAC 2- IPA 2019'!H215)</f>
        <v>0</v>
      </c>
      <c r="I217" s="43" t="e">
        <f t="shared" si="4"/>
        <v>#DIV/0!</v>
      </c>
      <c r="J217" s="133" t="e">
        <f t="shared" si="5"/>
        <v>#DIV/0!</v>
      </c>
    </row>
    <row r="218" spans="1:10" x14ac:dyDescent="0.25">
      <c r="A218" s="45">
        <v>55</v>
      </c>
      <c r="B218" s="66" t="s">
        <v>79</v>
      </c>
      <c r="C218" s="67"/>
      <c r="D218" s="42">
        <v>16693000</v>
      </c>
      <c r="E218" s="42">
        <f>SUM('Obrazac 2. SUD'!E216+'Obrazac 2. IPA-2017'!E216+'TEKUĆA REZERVA'!E216+'OBRAZAC 2- IPA 2019'!E216)</f>
        <v>573457</v>
      </c>
      <c r="F218" s="42">
        <v>17266457</v>
      </c>
      <c r="G218" s="80">
        <v>16506469</v>
      </c>
      <c r="H218" s="81">
        <v>16435569</v>
      </c>
      <c r="I218" s="43">
        <f>SUM(G218/F218)</f>
        <v>0.95598471649395123</v>
      </c>
      <c r="J218" s="44">
        <f>SUM(G218/H218)</f>
        <v>1.004313814751409</v>
      </c>
    </row>
    <row r="219" spans="1:10" x14ac:dyDescent="0.25">
      <c r="A219" s="68"/>
      <c r="B219" s="68"/>
      <c r="C219" s="68"/>
      <c r="D219" s="68"/>
      <c r="E219" s="68"/>
      <c r="F219" s="68"/>
      <c r="G219" s="68"/>
      <c r="H219" s="68"/>
      <c r="I219" s="68"/>
      <c r="J219" s="68"/>
    </row>
    <row r="220" spans="1:10" x14ac:dyDescent="0.25">
      <c r="A220" s="68"/>
      <c r="B220" s="69"/>
      <c r="C220" s="70"/>
      <c r="D220" s="70"/>
      <c r="E220" s="70"/>
      <c r="F220" s="70"/>
      <c r="G220" s="71"/>
      <c r="H220" s="71" t="s">
        <v>80</v>
      </c>
      <c r="I220" s="70"/>
      <c r="J220" s="70"/>
    </row>
    <row r="221" spans="1:10" x14ac:dyDescent="0.25">
      <c r="A221" s="68"/>
      <c r="B221" s="69"/>
      <c r="C221" s="70"/>
      <c r="D221" s="70"/>
      <c r="E221" s="70"/>
      <c r="F221" s="70"/>
      <c r="G221" s="72"/>
      <c r="H221" s="72" t="s">
        <v>81</v>
      </c>
      <c r="I221" s="192"/>
      <c r="J221" s="192"/>
    </row>
    <row r="244" spans="2:2" x14ac:dyDescent="0.25">
      <c r="B244" t="s">
        <v>236</v>
      </c>
    </row>
  </sheetData>
  <mergeCells count="3">
    <mergeCell ref="A11:J11"/>
    <mergeCell ref="A12:J12"/>
    <mergeCell ref="I221:J221"/>
  </mergeCells>
  <pageMargins left="0.70866141732283505" right="0.70866141732283505" top="0.74803149606299202" bottom="0.74803149606299202" header="0.31496062992126" footer="0.31496062992126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9"/>
  <sheetViews>
    <sheetView tabSelected="1" topLeftCell="A79" workbookViewId="0">
      <selection activeCell="E178" sqref="E178"/>
    </sheetView>
  </sheetViews>
  <sheetFormatPr defaultRowHeight="15" x14ac:dyDescent="0.25"/>
  <cols>
    <col min="1" max="1" width="9.85546875" customWidth="1"/>
    <col min="2" max="2" width="22.85546875" customWidth="1"/>
    <col min="3" max="3" width="8.7109375" customWidth="1"/>
    <col min="4" max="4" width="17.140625" customWidth="1"/>
    <col min="5" max="5" width="14" customWidth="1"/>
    <col min="6" max="6" width="13.42578125" customWidth="1"/>
    <col min="7" max="7" width="11.85546875" customWidth="1"/>
    <col min="8" max="8" width="15.42578125" customWidth="1"/>
    <col min="9" max="9" width="7.42578125" customWidth="1"/>
    <col min="12" max="13" width="10" bestFit="1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228</v>
      </c>
      <c r="H2" s="6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10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5</v>
      </c>
      <c r="H6" s="6" t="s">
        <v>3</v>
      </c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90" t="s">
        <v>12</v>
      </c>
      <c r="B12" s="190"/>
      <c r="C12" s="190"/>
      <c r="D12" s="190"/>
      <c r="E12" s="190"/>
      <c r="F12" s="190"/>
      <c r="G12" s="190"/>
      <c r="H12" s="190"/>
      <c r="I12" s="190"/>
      <c r="J12" s="190"/>
    </row>
    <row r="13" spans="1:10" ht="15.75" x14ac:dyDescent="0.25">
      <c r="A13" s="191" t="s">
        <v>247</v>
      </c>
      <c r="B13" s="191"/>
      <c r="C13" s="191"/>
      <c r="D13" s="191"/>
      <c r="E13" s="191"/>
      <c r="F13" s="191"/>
      <c r="G13" s="191"/>
      <c r="H13" s="191"/>
      <c r="I13" s="191"/>
      <c r="J13" s="191"/>
    </row>
    <row r="14" spans="1:10" x14ac:dyDescent="0.25">
      <c r="A14" s="26"/>
      <c r="B14" s="27"/>
      <c r="C14" s="27"/>
      <c r="D14" s="147" t="s">
        <v>227</v>
      </c>
      <c r="E14" s="28"/>
      <c r="F14" s="28"/>
      <c r="G14" s="13"/>
      <c r="H14" s="29"/>
      <c r="I14" s="29"/>
      <c r="J14" s="30" t="s">
        <v>13</v>
      </c>
    </row>
    <row r="15" spans="1:10" ht="96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16693000</v>
      </c>
      <c r="E17" s="42">
        <f>SUM(E18+E176+E203+E211)</f>
        <v>0</v>
      </c>
      <c r="F17" s="42">
        <f t="shared" ref="F17:F37" si="0">SUM(D17:E17)</f>
        <v>16693000</v>
      </c>
      <c r="G17" s="80">
        <f>SUM(G18+G176+G203+G211)</f>
        <v>16044529</v>
      </c>
      <c r="H17" s="81">
        <v>16127830</v>
      </c>
      <c r="I17" s="43">
        <f t="shared" ref="I17:I80" si="1">SUM(G17/F17)</f>
        <v>0.96115311807344395</v>
      </c>
      <c r="J17" s="44">
        <f t="shared" ref="J17:J80" si="2">SUM(G17/H17)</f>
        <v>0.99483495299739644</v>
      </c>
    </row>
    <row r="18" spans="1:10" ht="24.75" x14ac:dyDescent="0.25">
      <c r="A18" s="45">
        <v>2</v>
      </c>
      <c r="B18" s="40" t="s">
        <v>26</v>
      </c>
      <c r="C18" s="41">
        <v>610000</v>
      </c>
      <c r="D18" s="42">
        <f>SUM(D19+D56+D162+D172)</f>
        <v>16527000</v>
      </c>
      <c r="E18" s="42">
        <f>SUM(E19+E56+E162+E172)</f>
        <v>0</v>
      </c>
      <c r="F18" s="42">
        <f t="shared" si="0"/>
        <v>16527000</v>
      </c>
      <c r="G18" s="80">
        <f>SUM(G19+G56+G162+G172)</f>
        <v>16044529</v>
      </c>
      <c r="H18" s="81">
        <f>SUM(H19+H56+H162+H172)</f>
        <v>15970015</v>
      </c>
      <c r="I18" s="43">
        <f t="shared" si="1"/>
        <v>0.97080710352756094</v>
      </c>
      <c r="J18" s="44">
        <f t="shared" si="2"/>
        <v>1.0046658691303672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13237000</v>
      </c>
      <c r="E19" s="82">
        <f>SUM(E20+E38)</f>
        <v>385000</v>
      </c>
      <c r="F19" s="82">
        <f t="shared" si="0"/>
        <v>13622000</v>
      </c>
      <c r="G19" s="83">
        <f>SUM(G20+G38)</f>
        <v>13589398</v>
      </c>
      <c r="H19" s="84">
        <v>12776903</v>
      </c>
      <c r="I19" s="48">
        <f t="shared" si="1"/>
        <v>0.99760666568785783</v>
      </c>
      <c r="J19" s="49">
        <f t="shared" si="2"/>
        <v>1.0635909187069825</v>
      </c>
    </row>
    <row r="20" spans="1:10" ht="24.75" x14ac:dyDescent="0.25">
      <c r="A20" s="123">
        <v>4</v>
      </c>
      <c r="B20" s="108" t="s">
        <v>28</v>
      </c>
      <c r="C20" s="109">
        <v>611100</v>
      </c>
      <c r="D20" s="110">
        <f>SUM(D21:D37)</f>
        <v>12392000</v>
      </c>
      <c r="E20" s="110">
        <f>SUM(E21:E37)</f>
        <v>35000</v>
      </c>
      <c r="F20" s="111">
        <f t="shared" si="0"/>
        <v>12427000</v>
      </c>
      <c r="G20" s="112">
        <f>SUM(G21:G37)</f>
        <v>12408413</v>
      </c>
      <c r="H20" s="113">
        <v>11934431</v>
      </c>
      <c r="I20" s="114">
        <f t="shared" si="1"/>
        <v>0.99850430514202948</v>
      </c>
      <c r="J20" s="115">
        <f t="shared" si="2"/>
        <v>1.0397155088499821</v>
      </c>
    </row>
    <row r="21" spans="1:10" x14ac:dyDescent="0.25">
      <c r="A21" s="39"/>
      <c r="B21" s="134" t="s">
        <v>87</v>
      </c>
      <c r="C21" s="135">
        <v>611111</v>
      </c>
      <c r="D21" s="85">
        <v>5900000</v>
      </c>
      <c r="E21" s="159">
        <v>0</v>
      </c>
      <c r="F21" s="160">
        <f t="shared" si="0"/>
        <v>5900000</v>
      </c>
      <c r="G21" s="157">
        <v>5645633</v>
      </c>
      <c r="H21" s="157">
        <v>5434019</v>
      </c>
      <c r="I21" s="128">
        <f t="shared" si="1"/>
        <v>0.95688694915254235</v>
      </c>
      <c r="J21" s="129">
        <f t="shared" si="2"/>
        <v>1.0389424475696534</v>
      </c>
    </row>
    <row r="22" spans="1:10" x14ac:dyDescent="0.25">
      <c r="A22" s="39"/>
      <c r="B22" s="134" t="s">
        <v>88</v>
      </c>
      <c r="C22" s="135">
        <v>611112</v>
      </c>
      <c r="D22" s="85">
        <v>0</v>
      </c>
      <c r="E22" s="159">
        <v>0</v>
      </c>
      <c r="F22" s="160">
        <f t="shared" si="0"/>
        <v>0</v>
      </c>
      <c r="G22" s="157">
        <v>0</v>
      </c>
      <c r="H22" s="157">
        <v>0</v>
      </c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85">
        <v>36000</v>
      </c>
      <c r="E23" s="159">
        <v>0</v>
      </c>
      <c r="F23" s="160">
        <f t="shared" si="0"/>
        <v>36000</v>
      </c>
      <c r="G23" s="157">
        <v>21128</v>
      </c>
      <c r="H23" s="157">
        <v>31637</v>
      </c>
      <c r="I23" s="128">
        <f t="shared" si="1"/>
        <v>0.5868888888888889</v>
      </c>
      <c r="J23" s="129">
        <f t="shared" si="2"/>
        <v>0.66782564718525772</v>
      </c>
    </row>
    <row r="24" spans="1:10" x14ac:dyDescent="0.25">
      <c r="A24" s="39"/>
      <c r="B24" s="134" t="s">
        <v>90</v>
      </c>
      <c r="C24" s="135">
        <v>611114</v>
      </c>
      <c r="D24" s="85">
        <v>450000</v>
      </c>
      <c r="E24" s="159">
        <v>0</v>
      </c>
      <c r="F24" s="160">
        <f t="shared" si="0"/>
        <v>450000</v>
      </c>
      <c r="G24" s="157">
        <v>458610</v>
      </c>
      <c r="H24" s="157">
        <v>488741</v>
      </c>
      <c r="I24" s="128">
        <f t="shared" si="1"/>
        <v>1.0191333333333332</v>
      </c>
      <c r="J24" s="129">
        <f t="shared" si="2"/>
        <v>0.93834975989327685</v>
      </c>
    </row>
    <row r="25" spans="1:10" x14ac:dyDescent="0.25">
      <c r="A25" s="39"/>
      <c r="B25" s="134" t="s">
        <v>91</v>
      </c>
      <c r="C25" s="135">
        <v>611115</v>
      </c>
      <c r="D25" s="85">
        <v>700000</v>
      </c>
      <c r="E25" s="159">
        <v>0</v>
      </c>
      <c r="F25" s="160">
        <f t="shared" si="0"/>
        <v>700000</v>
      </c>
      <c r="G25" s="157">
        <v>832974</v>
      </c>
      <c r="H25" s="157">
        <v>709723</v>
      </c>
      <c r="I25" s="128">
        <f t="shared" si="1"/>
        <v>1.1899628571428571</v>
      </c>
      <c r="J25" s="129">
        <f t="shared" si="2"/>
        <v>1.173660709882588</v>
      </c>
    </row>
    <row r="26" spans="1:10" x14ac:dyDescent="0.25">
      <c r="A26" s="39"/>
      <c r="B26" s="134" t="s">
        <v>92</v>
      </c>
      <c r="C26" s="135">
        <v>611116</v>
      </c>
      <c r="D26" s="85">
        <v>10000</v>
      </c>
      <c r="E26" s="159">
        <v>0</v>
      </c>
      <c r="F26" s="160">
        <f t="shared" si="0"/>
        <v>10000</v>
      </c>
      <c r="G26" s="157">
        <v>10320</v>
      </c>
      <c r="H26" s="157">
        <v>10534</v>
      </c>
      <c r="I26" s="128">
        <f t="shared" si="1"/>
        <v>1.032</v>
      </c>
      <c r="J26" s="129">
        <f t="shared" si="2"/>
        <v>0.97968483007404594</v>
      </c>
    </row>
    <row r="27" spans="1:10" x14ac:dyDescent="0.25">
      <c r="A27" s="39"/>
      <c r="B27" s="134" t="s">
        <v>93</v>
      </c>
      <c r="C27" s="135">
        <v>611117</v>
      </c>
      <c r="D27" s="85">
        <v>180000</v>
      </c>
      <c r="E27" s="159">
        <v>0</v>
      </c>
      <c r="F27" s="160">
        <f t="shared" si="0"/>
        <v>180000</v>
      </c>
      <c r="G27" s="157">
        <v>160136</v>
      </c>
      <c r="H27" s="157">
        <v>165803</v>
      </c>
      <c r="I27" s="128">
        <f t="shared" si="1"/>
        <v>0.88964444444444446</v>
      </c>
      <c r="J27" s="129">
        <f t="shared" si="2"/>
        <v>0.96582088381995501</v>
      </c>
    </row>
    <row r="28" spans="1:10" x14ac:dyDescent="0.25">
      <c r="A28" s="39"/>
      <c r="B28" s="134" t="s">
        <v>94</v>
      </c>
      <c r="C28" s="135">
        <v>611118</v>
      </c>
      <c r="D28" s="85">
        <v>20000</v>
      </c>
      <c r="E28" s="159">
        <v>0</v>
      </c>
      <c r="F28" s="160">
        <f t="shared" si="0"/>
        <v>20000</v>
      </c>
      <c r="G28" s="157">
        <v>17615</v>
      </c>
      <c r="H28" s="157">
        <v>29289</v>
      </c>
      <c r="I28" s="128">
        <f t="shared" si="1"/>
        <v>0.88075000000000003</v>
      </c>
      <c r="J28" s="129">
        <f t="shared" si="2"/>
        <v>0.60142032845095428</v>
      </c>
    </row>
    <row r="29" spans="1:10" x14ac:dyDescent="0.25">
      <c r="A29" s="39"/>
      <c r="B29" s="134" t="s">
        <v>95</v>
      </c>
      <c r="C29" s="135">
        <v>611119</v>
      </c>
      <c r="D29" s="85">
        <v>15000</v>
      </c>
      <c r="E29" s="159">
        <v>0</v>
      </c>
      <c r="F29" s="160">
        <f t="shared" si="0"/>
        <v>15000</v>
      </c>
      <c r="G29" s="157">
        <v>13032</v>
      </c>
      <c r="H29" s="157">
        <v>13414</v>
      </c>
      <c r="I29" s="128">
        <f t="shared" si="1"/>
        <v>0.86880000000000002</v>
      </c>
      <c r="J29" s="129">
        <f t="shared" si="2"/>
        <v>0.97152229014462499</v>
      </c>
    </row>
    <row r="30" spans="1:10" x14ac:dyDescent="0.25">
      <c r="A30" s="39"/>
      <c r="B30" s="134" t="s">
        <v>96</v>
      </c>
      <c r="C30" s="135">
        <v>611122</v>
      </c>
      <c r="D30" s="85">
        <v>665000</v>
      </c>
      <c r="E30" s="159">
        <v>5000</v>
      </c>
      <c r="F30" s="160">
        <f t="shared" si="0"/>
        <v>670000</v>
      </c>
      <c r="G30" s="157">
        <v>642387</v>
      </c>
      <c r="H30" s="157">
        <v>619703</v>
      </c>
      <c r="I30" s="128">
        <f t="shared" si="1"/>
        <v>0.95878656716417909</v>
      </c>
      <c r="J30" s="129">
        <f t="shared" si="2"/>
        <v>1.0366046315735118</v>
      </c>
    </row>
    <row r="31" spans="1:10" x14ac:dyDescent="0.25">
      <c r="A31" s="39"/>
      <c r="B31" s="134" t="s">
        <v>97</v>
      </c>
      <c r="C31" s="135">
        <v>611123</v>
      </c>
      <c r="D31" s="85">
        <v>2600000</v>
      </c>
      <c r="E31" s="159">
        <v>20000</v>
      </c>
      <c r="F31" s="160">
        <f t="shared" si="0"/>
        <v>2620000</v>
      </c>
      <c r="G31" s="157">
        <v>2530123</v>
      </c>
      <c r="H31" s="157">
        <v>2433484</v>
      </c>
      <c r="I31" s="128">
        <f t="shared" si="1"/>
        <v>0.96569580152671752</v>
      </c>
      <c r="J31" s="129">
        <f t="shared" si="2"/>
        <v>1.0397121986419471</v>
      </c>
    </row>
    <row r="32" spans="1:10" x14ac:dyDescent="0.25">
      <c r="A32" s="39"/>
      <c r="B32" s="134" t="s">
        <v>98</v>
      </c>
      <c r="C32" s="135">
        <v>611124</v>
      </c>
      <c r="D32" s="85">
        <v>1500000</v>
      </c>
      <c r="E32" s="159">
        <v>10000</v>
      </c>
      <c r="F32" s="160">
        <f t="shared" si="0"/>
        <v>1510000</v>
      </c>
      <c r="G32" s="157">
        <v>1788159</v>
      </c>
      <c r="H32" s="157">
        <v>1720050</v>
      </c>
      <c r="I32" s="128">
        <f t="shared" si="1"/>
        <v>1.1842112582781457</v>
      </c>
      <c r="J32" s="129">
        <f t="shared" si="2"/>
        <v>1.0395971047353274</v>
      </c>
    </row>
    <row r="33" spans="1:10" x14ac:dyDescent="0.25">
      <c r="A33" s="39"/>
      <c r="B33" s="134" t="s">
        <v>99</v>
      </c>
      <c r="C33" s="135">
        <v>611125</v>
      </c>
      <c r="D33" s="85">
        <v>220000</v>
      </c>
      <c r="E33" s="159">
        <v>0</v>
      </c>
      <c r="F33" s="160">
        <f t="shared" si="0"/>
        <v>220000</v>
      </c>
      <c r="G33" s="157">
        <v>198734</v>
      </c>
      <c r="H33" s="157">
        <v>191727</v>
      </c>
      <c r="I33" s="128">
        <f t="shared" si="1"/>
        <v>0.9033363636363636</v>
      </c>
      <c r="J33" s="129">
        <f t="shared" si="2"/>
        <v>1.0365467565861877</v>
      </c>
    </row>
    <row r="34" spans="1:10" x14ac:dyDescent="0.25">
      <c r="A34" s="39"/>
      <c r="B34" s="134" t="s">
        <v>100</v>
      </c>
      <c r="C34" s="135">
        <v>611126</v>
      </c>
      <c r="D34" s="85">
        <v>40000</v>
      </c>
      <c r="E34" s="159">
        <v>0</v>
      </c>
      <c r="F34" s="160">
        <f t="shared" si="0"/>
        <v>40000</v>
      </c>
      <c r="G34" s="157">
        <v>35835</v>
      </c>
      <c r="H34" s="157">
        <v>33369</v>
      </c>
      <c r="I34" s="128">
        <f t="shared" si="1"/>
        <v>0.89587499999999998</v>
      </c>
      <c r="J34" s="129">
        <f t="shared" si="2"/>
        <v>1.0739009260091701</v>
      </c>
    </row>
    <row r="35" spans="1:10" x14ac:dyDescent="0.25">
      <c r="A35" s="39"/>
      <c r="B35" s="134" t="s">
        <v>101</v>
      </c>
      <c r="C35" s="135">
        <v>611127</v>
      </c>
      <c r="D35" s="85">
        <v>0</v>
      </c>
      <c r="E35" s="159">
        <v>0</v>
      </c>
      <c r="F35" s="160">
        <f t="shared" si="0"/>
        <v>0</v>
      </c>
      <c r="G35" s="157">
        <v>0</v>
      </c>
      <c r="H35" s="157">
        <v>0</v>
      </c>
      <c r="I35" s="128" t="e">
        <f t="shared" si="1"/>
        <v>#DIV/0!</v>
      </c>
      <c r="J35" s="129" t="e">
        <f t="shared" si="2"/>
        <v>#DIV/0!</v>
      </c>
    </row>
    <row r="36" spans="1:10" x14ac:dyDescent="0.25">
      <c r="A36" s="39"/>
      <c r="B36" s="134" t="s">
        <v>102</v>
      </c>
      <c r="C36" s="135">
        <v>611132</v>
      </c>
      <c r="D36" s="85">
        <v>32000</v>
      </c>
      <c r="E36" s="159">
        <v>0</v>
      </c>
      <c r="F36" s="160">
        <f t="shared" si="0"/>
        <v>32000</v>
      </c>
      <c r="G36" s="157">
        <v>30017</v>
      </c>
      <c r="H36" s="157">
        <v>29038</v>
      </c>
      <c r="I36" s="128">
        <f t="shared" si="1"/>
        <v>0.93803124999999998</v>
      </c>
      <c r="J36" s="129">
        <f t="shared" si="2"/>
        <v>1.0337144431434673</v>
      </c>
    </row>
    <row r="37" spans="1:10" x14ac:dyDescent="0.25">
      <c r="A37" s="39"/>
      <c r="B37" s="134" t="s">
        <v>103</v>
      </c>
      <c r="C37" s="135">
        <v>611141</v>
      </c>
      <c r="D37" s="85">
        <v>24000</v>
      </c>
      <c r="E37" s="159">
        <v>0</v>
      </c>
      <c r="F37" s="160">
        <f t="shared" si="0"/>
        <v>24000</v>
      </c>
      <c r="G37" s="157">
        <v>23710</v>
      </c>
      <c r="H37" s="157">
        <v>23900</v>
      </c>
      <c r="I37" s="128">
        <f t="shared" si="1"/>
        <v>0.98791666666666667</v>
      </c>
      <c r="J37" s="129">
        <f t="shared" si="2"/>
        <v>0.99205020920502096</v>
      </c>
    </row>
    <row r="38" spans="1:10" ht="24.75" x14ac:dyDescent="0.25">
      <c r="A38" s="122">
        <v>5</v>
      </c>
      <c r="B38" s="108" t="s">
        <v>29</v>
      </c>
      <c r="C38" s="109">
        <v>611200</v>
      </c>
      <c r="D38" s="110">
        <f>SUM(D39:D55)</f>
        <v>845000</v>
      </c>
      <c r="E38" s="110">
        <f>SUM(E39:E55)</f>
        <v>350000</v>
      </c>
      <c r="F38" s="111">
        <f t="shared" ref="F38:F215" si="3">SUM(D38:E38)</f>
        <v>1195000</v>
      </c>
      <c r="G38" s="111">
        <f>SUM(G39:G55)</f>
        <v>1180985</v>
      </c>
      <c r="H38" s="113">
        <f>SUM(H39+H40+H41+H42+H43+H44+H45+H46+H47+H48+H49+H50+H51+H52++H53+H54+H55)</f>
        <v>842472</v>
      </c>
      <c r="I38" s="114">
        <f t="shared" si="1"/>
        <v>0.98827196652719662</v>
      </c>
      <c r="J38" s="115">
        <f t="shared" si="2"/>
        <v>1.4018091995935771</v>
      </c>
    </row>
    <row r="39" spans="1:10" x14ac:dyDescent="0.25">
      <c r="A39" s="45"/>
      <c r="B39" s="134" t="s">
        <v>104</v>
      </c>
      <c r="C39" s="135">
        <v>611211</v>
      </c>
      <c r="D39" s="158">
        <v>115000</v>
      </c>
      <c r="E39" s="158">
        <v>65000</v>
      </c>
      <c r="F39" s="160">
        <f t="shared" si="3"/>
        <v>180000</v>
      </c>
      <c r="G39" s="98">
        <v>188724</v>
      </c>
      <c r="H39" s="98">
        <v>94920</v>
      </c>
      <c r="I39" s="128">
        <f t="shared" si="1"/>
        <v>1.0484666666666667</v>
      </c>
      <c r="J39" s="129">
        <f t="shared" si="2"/>
        <v>1.9882427307206068</v>
      </c>
    </row>
    <row r="40" spans="1:10" x14ac:dyDescent="0.25">
      <c r="A40" s="45"/>
      <c r="B40" s="134" t="s">
        <v>105</v>
      </c>
      <c r="C40" s="135">
        <v>611213</v>
      </c>
      <c r="D40" s="158"/>
      <c r="E40" s="158">
        <v>19000</v>
      </c>
      <c r="F40" s="160">
        <f t="shared" si="3"/>
        <v>19000</v>
      </c>
      <c r="G40" s="98">
        <v>18360</v>
      </c>
      <c r="H40" s="98">
        <v>1500</v>
      </c>
      <c r="I40" s="128">
        <f t="shared" si="1"/>
        <v>0.96631578947368424</v>
      </c>
      <c r="J40" s="129">
        <f t="shared" si="2"/>
        <v>12.24</v>
      </c>
    </row>
    <row r="41" spans="1:10" x14ac:dyDescent="0.25">
      <c r="A41" s="45"/>
      <c r="B41" s="134" t="s">
        <v>106</v>
      </c>
      <c r="C41" s="135">
        <v>611214</v>
      </c>
      <c r="D41" s="158"/>
      <c r="E41" s="158">
        <v>22000</v>
      </c>
      <c r="F41" s="160">
        <f t="shared" si="3"/>
        <v>22000</v>
      </c>
      <c r="G41" s="98">
        <v>21577</v>
      </c>
      <c r="H41" s="98">
        <v>1826</v>
      </c>
      <c r="I41" s="128">
        <f t="shared" si="1"/>
        <v>0.98077272727272724</v>
      </c>
      <c r="J41" s="129">
        <f t="shared" si="2"/>
        <v>11.816538882803943</v>
      </c>
    </row>
    <row r="42" spans="1:10" x14ac:dyDescent="0.25">
      <c r="A42" s="45"/>
      <c r="B42" s="134" t="s">
        <v>107</v>
      </c>
      <c r="C42" s="135">
        <v>611216</v>
      </c>
      <c r="D42" s="158">
        <v>0</v>
      </c>
      <c r="E42" s="158">
        <v>0</v>
      </c>
      <c r="F42" s="160">
        <f t="shared" si="3"/>
        <v>0</v>
      </c>
      <c r="G42" s="98">
        <v>0</v>
      </c>
      <c r="H42" s="98"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158">
        <v>226000</v>
      </c>
      <c r="E43" s="158">
        <v>224000</v>
      </c>
      <c r="F43" s="160">
        <f t="shared" si="3"/>
        <v>450000</v>
      </c>
      <c r="G43" s="98">
        <v>451360</v>
      </c>
      <c r="H43" s="98">
        <v>236342</v>
      </c>
      <c r="I43" s="128">
        <f t="shared" si="1"/>
        <v>1.0030222222222223</v>
      </c>
      <c r="J43" s="129">
        <f t="shared" si="2"/>
        <v>1.9097748178487108</v>
      </c>
    </row>
    <row r="44" spans="1:10" x14ac:dyDescent="0.25">
      <c r="A44" s="45"/>
      <c r="B44" s="134" t="s">
        <v>109</v>
      </c>
      <c r="C44" s="135">
        <v>611224</v>
      </c>
      <c r="D44" s="158">
        <v>270000</v>
      </c>
      <c r="E44" s="158">
        <v>0</v>
      </c>
      <c r="F44" s="160">
        <f t="shared" si="3"/>
        <v>270000</v>
      </c>
      <c r="G44" s="98">
        <v>261610</v>
      </c>
      <c r="H44" s="98">
        <v>263879</v>
      </c>
      <c r="I44" s="128">
        <f t="shared" si="1"/>
        <v>0.96892592592592597</v>
      </c>
      <c r="J44" s="129">
        <f t="shared" si="2"/>
        <v>0.99140136198788076</v>
      </c>
    </row>
    <row r="45" spans="1:10" x14ac:dyDescent="0.25">
      <c r="A45" s="45"/>
      <c r="B45" s="134" t="s">
        <v>110</v>
      </c>
      <c r="C45" s="135">
        <v>611225</v>
      </c>
      <c r="D45" s="146">
        <v>50000</v>
      </c>
      <c r="E45" s="158">
        <v>-39500</v>
      </c>
      <c r="F45" s="160">
        <f t="shared" si="3"/>
        <v>10500</v>
      </c>
      <c r="G45" s="98">
        <v>14841</v>
      </c>
      <c r="H45" s="98">
        <v>49100</v>
      </c>
      <c r="I45" s="128">
        <f t="shared" si="1"/>
        <v>1.4134285714285715</v>
      </c>
      <c r="J45" s="129">
        <f t="shared" si="2"/>
        <v>0.30226069246435844</v>
      </c>
    </row>
    <row r="46" spans="1:10" x14ac:dyDescent="0.25">
      <c r="A46" s="45"/>
      <c r="B46" s="134" t="s">
        <v>111</v>
      </c>
      <c r="C46" s="135">
        <v>611226</v>
      </c>
      <c r="D46" s="146">
        <v>8000</v>
      </c>
      <c r="E46" s="158">
        <v>-4500</v>
      </c>
      <c r="F46" s="160">
        <f t="shared" si="3"/>
        <v>3500</v>
      </c>
      <c r="G46" s="98">
        <v>3224</v>
      </c>
      <c r="H46" s="98">
        <v>7911</v>
      </c>
      <c r="I46" s="128">
        <f t="shared" si="1"/>
        <v>0.92114285714285715</v>
      </c>
      <c r="J46" s="129">
        <f t="shared" si="2"/>
        <v>0.40753381367715841</v>
      </c>
    </row>
    <row r="47" spans="1:10" x14ac:dyDescent="0.25">
      <c r="A47" s="45"/>
      <c r="B47" s="134" t="s">
        <v>112</v>
      </c>
      <c r="C47" s="135">
        <v>611227</v>
      </c>
      <c r="D47" s="146">
        <v>10000</v>
      </c>
      <c r="E47" s="158">
        <v>20500</v>
      </c>
      <c r="F47" s="160">
        <f t="shared" si="3"/>
        <v>30500</v>
      </c>
      <c r="G47" s="98">
        <v>22104</v>
      </c>
      <c r="H47" s="98">
        <v>18459</v>
      </c>
      <c r="I47" s="128">
        <f t="shared" si="1"/>
        <v>0.72472131147540986</v>
      </c>
      <c r="J47" s="129">
        <f t="shared" si="2"/>
        <v>1.1974646513895661</v>
      </c>
    </row>
    <row r="48" spans="1:10" x14ac:dyDescent="0.25">
      <c r="A48" s="45"/>
      <c r="B48" s="134" t="s">
        <v>240</v>
      </c>
      <c r="C48" s="135">
        <v>611228</v>
      </c>
      <c r="D48" s="158">
        <v>0</v>
      </c>
      <c r="E48" s="158">
        <v>0</v>
      </c>
      <c r="F48" s="160">
        <f t="shared" si="3"/>
        <v>0</v>
      </c>
      <c r="G48" s="98">
        <v>2763</v>
      </c>
      <c r="H48" s="98">
        <v>2637</v>
      </c>
      <c r="I48" s="128" t="e">
        <f t="shared" si="1"/>
        <v>#DIV/0!</v>
      </c>
      <c r="J48" s="129">
        <f t="shared" si="2"/>
        <v>1.0477815699658704</v>
      </c>
    </row>
    <row r="49" spans="1:10" x14ac:dyDescent="0.25">
      <c r="A49" s="45"/>
      <c r="B49" s="134" t="s">
        <v>113</v>
      </c>
      <c r="C49" s="135">
        <v>611272</v>
      </c>
      <c r="D49" s="146">
        <v>24000</v>
      </c>
      <c r="E49" s="158">
        <v>6000</v>
      </c>
      <c r="F49" s="160">
        <f t="shared" si="3"/>
        <v>30000</v>
      </c>
      <c r="G49" s="98">
        <v>30631</v>
      </c>
      <c r="H49" s="98">
        <v>25442</v>
      </c>
      <c r="I49" s="128">
        <f t="shared" si="1"/>
        <v>1.0210333333333332</v>
      </c>
      <c r="J49" s="129">
        <f t="shared" si="2"/>
        <v>1.2039540916594607</v>
      </c>
    </row>
    <row r="50" spans="1:10" x14ac:dyDescent="0.25">
      <c r="A50" s="45"/>
      <c r="B50" s="134" t="s">
        <v>114</v>
      </c>
      <c r="C50" s="135">
        <v>611273</v>
      </c>
      <c r="D50" s="146">
        <v>74000</v>
      </c>
      <c r="E50" s="158">
        <v>26000</v>
      </c>
      <c r="F50" s="160">
        <f t="shared" si="3"/>
        <v>100000</v>
      </c>
      <c r="G50" s="98">
        <v>92682</v>
      </c>
      <c r="H50" s="98">
        <v>78477</v>
      </c>
      <c r="I50" s="128">
        <f t="shared" si="1"/>
        <v>0.92681999999999998</v>
      </c>
      <c r="J50" s="129">
        <f t="shared" si="2"/>
        <v>1.181008448335181</v>
      </c>
    </row>
    <row r="51" spans="1:10" x14ac:dyDescent="0.25">
      <c r="A51" s="45"/>
      <c r="B51" s="134" t="s">
        <v>115</v>
      </c>
      <c r="C51" s="135">
        <v>611274</v>
      </c>
      <c r="D51" s="146">
        <v>54000</v>
      </c>
      <c r="E51" s="158">
        <v>11000</v>
      </c>
      <c r="F51" s="160">
        <f t="shared" si="3"/>
        <v>65000</v>
      </c>
      <c r="G51" s="98">
        <v>63340</v>
      </c>
      <c r="H51" s="98">
        <v>54021</v>
      </c>
      <c r="I51" s="128">
        <f t="shared" si="1"/>
        <v>0.97446153846153849</v>
      </c>
      <c r="J51" s="129">
        <f t="shared" si="2"/>
        <v>1.1725069880231762</v>
      </c>
    </row>
    <row r="52" spans="1:10" x14ac:dyDescent="0.25">
      <c r="A52" s="45"/>
      <c r="B52" s="134" t="s">
        <v>116</v>
      </c>
      <c r="C52" s="135">
        <v>611275</v>
      </c>
      <c r="D52" s="146">
        <v>8000</v>
      </c>
      <c r="E52" s="158">
        <v>1000</v>
      </c>
      <c r="F52" s="160">
        <f t="shared" si="3"/>
        <v>9000</v>
      </c>
      <c r="G52" s="98">
        <v>5563</v>
      </c>
      <c r="H52" s="98">
        <v>5126</v>
      </c>
      <c r="I52" s="128">
        <f t="shared" si="1"/>
        <v>0.61811111111111106</v>
      </c>
      <c r="J52" s="129">
        <f t="shared" si="2"/>
        <v>1.0852516582130316</v>
      </c>
    </row>
    <row r="53" spans="1:10" x14ac:dyDescent="0.25">
      <c r="A53" s="45"/>
      <c r="B53" s="134" t="s">
        <v>117</v>
      </c>
      <c r="C53" s="135">
        <v>611276</v>
      </c>
      <c r="D53" s="146">
        <v>6000</v>
      </c>
      <c r="E53" s="158">
        <v>-500</v>
      </c>
      <c r="F53" s="160">
        <f t="shared" si="3"/>
        <v>5500</v>
      </c>
      <c r="G53" s="98">
        <v>4206</v>
      </c>
      <c r="H53" s="98">
        <v>2832</v>
      </c>
      <c r="I53" s="128">
        <f t="shared" si="1"/>
        <v>0.7647272727272727</v>
      </c>
      <c r="J53" s="129">
        <f t="shared" si="2"/>
        <v>1.4851694915254237</v>
      </c>
    </row>
    <row r="54" spans="1:10" x14ac:dyDescent="0.25">
      <c r="A54" s="45"/>
      <c r="B54" s="134" t="s">
        <v>118</v>
      </c>
      <c r="C54" s="135">
        <v>611277</v>
      </c>
      <c r="D54" s="158">
        <v>0</v>
      </c>
      <c r="E54" s="158">
        <v>0</v>
      </c>
      <c r="F54" s="160">
        <f t="shared" si="3"/>
        <v>0</v>
      </c>
      <c r="G54" s="98">
        <v>0</v>
      </c>
      <c r="H54" s="98">
        <v>0</v>
      </c>
      <c r="I54" s="128" t="e">
        <f t="shared" si="1"/>
        <v>#DIV/0!</v>
      </c>
      <c r="J54" s="129" t="e">
        <f t="shared" si="2"/>
        <v>#DIV/0!</v>
      </c>
    </row>
    <row r="55" spans="1:10" x14ac:dyDescent="0.25">
      <c r="A55" s="45"/>
      <c r="B55" s="134" t="s">
        <v>119</v>
      </c>
      <c r="C55" s="135">
        <v>611291</v>
      </c>
      <c r="D55" s="158">
        <v>0</v>
      </c>
      <c r="E55" s="158">
        <v>0</v>
      </c>
      <c r="F55" s="160">
        <f t="shared" si="3"/>
        <v>0</v>
      </c>
      <c r="G55" s="98">
        <v>0</v>
      </c>
      <c r="H55" s="98">
        <v>0</v>
      </c>
      <c r="I55" s="128" t="e">
        <f t="shared" si="1"/>
        <v>#DIV/0!</v>
      </c>
      <c r="J55" s="129" t="e">
        <f t="shared" si="2"/>
        <v>#DIV/0!</v>
      </c>
    </row>
    <row r="56" spans="1:10" ht="36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3290000</v>
      </c>
      <c r="E56" s="119">
        <f>SUM(E57+E72+E78+E88+E101+E108+E112+E122+E129)</f>
        <v>-385000</v>
      </c>
      <c r="F56" s="119">
        <f t="shared" si="3"/>
        <v>2905000</v>
      </c>
      <c r="G56" s="120">
        <f>SUM(G57+G72+G78+G88+G101+G108+G112+G122+G129)</f>
        <v>2455131</v>
      </c>
      <c r="H56" s="121">
        <f>SUM(H57+H72+H78+H88+H101+H108+H112+H122+H129)</f>
        <v>3193112</v>
      </c>
      <c r="I56" s="114">
        <f t="shared" si="1"/>
        <v>0.84513975903614458</v>
      </c>
      <c r="J56" s="115">
        <f t="shared" si="2"/>
        <v>0.76888345914581135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16000</v>
      </c>
      <c r="E57" s="110">
        <f>SUM(E58:E71)</f>
        <v>0</v>
      </c>
      <c r="F57" s="111">
        <f t="shared" si="3"/>
        <v>16000</v>
      </c>
      <c r="G57" s="112">
        <f>SUM(G58:G71)</f>
        <v>4932</v>
      </c>
      <c r="H57" s="113">
        <f>SUM(H58:H71)</f>
        <v>2388</v>
      </c>
      <c r="I57" s="114">
        <f t="shared" si="1"/>
        <v>0.30825000000000002</v>
      </c>
      <c r="J57" s="115">
        <f t="shared" si="2"/>
        <v>2.0653266331658293</v>
      </c>
    </row>
    <row r="58" spans="1:10" x14ac:dyDescent="0.25">
      <c r="A58" s="45"/>
      <c r="B58" s="134" t="s">
        <v>120</v>
      </c>
      <c r="C58" s="135">
        <v>613111</v>
      </c>
      <c r="D58" s="158">
        <v>0</v>
      </c>
      <c r="E58" s="158">
        <v>0</v>
      </c>
      <c r="F58" s="160">
        <f t="shared" si="3"/>
        <v>0</v>
      </c>
      <c r="G58" s="98"/>
      <c r="H58" s="98">
        <v>0</v>
      </c>
      <c r="I58" s="128" t="e">
        <f t="shared" si="1"/>
        <v>#DIV/0!</v>
      </c>
      <c r="J58" s="129" t="e">
        <f t="shared" si="2"/>
        <v>#DIV/0!</v>
      </c>
    </row>
    <row r="59" spans="1:10" x14ac:dyDescent="0.25">
      <c r="A59" s="45"/>
      <c r="B59" s="134" t="s">
        <v>121</v>
      </c>
      <c r="C59" s="135">
        <v>613112</v>
      </c>
      <c r="D59" s="158">
        <v>0</v>
      </c>
      <c r="E59" s="158">
        <v>0</v>
      </c>
      <c r="F59" s="160">
        <f t="shared" si="3"/>
        <v>0</v>
      </c>
      <c r="G59" s="98"/>
      <c r="H59" s="98">
        <v>0</v>
      </c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122</v>
      </c>
      <c r="C60" s="135">
        <v>613113</v>
      </c>
      <c r="D60" s="158">
        <v>2000</v>
      </c>
      <c r="E60" s="158">
        <v>0</v>
      </c>
      <c r="F60" s="160">
        <f t="shared" si="3"/>
        <v>2000</v>
      </c>
      <c r="G60" s="98">
        <v>1107</v>
      </c>
      <c r="H60" s="98">
        <v>516</v>
      </c>
      <c r="I60" s="128">
        <f t="shared" si="1"/>
        <v>0.55349999999999999</v>
      </c>
      <c r="J60" s="129">
        <f t="shared" si="2"/>
        <v>2.1453488372093021</v>
      </c>
    </row>
    <row r="61" spans="1:10" x14ac:dyDescent="0.25">
      <c r="A61" s="45"/>
      <c r="B61" s="134" t="s">
        <v>123</v>
      </c>
      <c r="C61" s="135">
        <v>613114</v>
      </c>
      <c r="D61" s="158">
        <v>4000</v>
      </c>
      <c r="E61" s="158">
        <v>0</v>
      </c>
      <c r="F61" s="160">
        <f t="shared" si="3"/>
        <v>4000</v>
      </c>
      <c r="G61" s="98">
        <v>1323</v>
      </c>
      <c r="H61" s="98">
        <v>844</v>
      </c>
      <c r="I61" s="128">
        <f t="shared" si="1"/>
        <v>0.33074999999999999</v>
      </c>
      <c r="J61" s="129">
        <f t="shared" si="2"/>
        <v>1.5675355450236967</v>
      </c>
    </row>
    <row r="62" spans="1:10" x14ac:dyDescent="0.25">
      <c r="A62" s="45"/>
      <c r="B62" s="134" t="s">
        <v>124</v>
      </c>
      <c r="C62" s="135">
        <v>613115</v>
      </c>
      <c r="D62" s="158">
        <v>2000</v>
      </c>
      <c r="E62" s="158">
        <v>0</v>
      </c>
      <c r="F62" s="160">
        <f t="shared" si="3"/>
        <v>2000</v>
      </c>
      <c r="G62" s="98">
        <v>138</v>
      </c>
      <c r="H62" s="98">
        <v>521</v>
      </c>
      <c r="I62" s="128">
        <f t="shared" si="1"/>
        <v>6.9000000000000006E-2</v>
      </c>
      <c r="J62" s="129">
        <f t="shared" si="2"/>
        <v>0.26487523992322459</v>
      </c>
    </row>
    <row r="63" spans="1:10" x14ac:dyDescent="0.25">
      <c r="A63" s="45"/>
      <c r="B63" s="134" t="s">
        <v>125</v>
      </c>
      <c r="C63" s="135">
        <v>613116</v>
      </c>
      <c r="D63" s="158">
        <v>1000</v>
      </c>
      <c r="E63" s="158">
        <v>0</v>
      </c>
      <c r="F63" s="160">
        <f t="shared" si="3"/>
        <v>1000</v>
      </c>
      <c r="G63" s="98">
        <v>52</v>
      </c>
      <c r="H63" s="98">
        <v>12</v>
      </c>
      <c r="I63" s="128">
        <f t="shared" si="1"/>
        <v>5.1999999999999998E-2</v>
      </c>
      <c r="J63" s="129">
        <f t="shared" si="2"/>
        <v>4.333333333333333</v>
      </c>
    </row>
    <row r="64" spans="1:10" x14ac:dyDescent="0.25">
      <c r="A64" s="45"/>
      <c r="B64" s="134" t="s">
        <v>126</v>
      </c>
      <c r="C64" s="135">
        <v>613117</v>
      </c>
      <c r="D64" s="158">
        <v>0</v>
      </c>
      <c r="E64" s="158">
        <v>0</v>
      </c>
      <c r="F64" s="160">
        <f t="shared" si="3"/>
        <v>0</v>
      </c>
      <c r="G64" s="98">
        <v>0</v>
      </c>
      <c r="H64" s="98">
        <v>0</v>
      </c>
      <c r="I64" s="128" t="e">
        <f t="shared" si="1"/>
        <v>#DIV/0!</v>
      </c>
      <c r="J64" s="129" t="e">
        <f t="shared" si="2"/>
        <v>#DIV/0!</v>
      </c>
    </row>
    <row r="65" spans="1:10" x14ac:dyDescent="0.25">
      <c r="A65" s="45"/>
      <c r="B65" s="134" t="s">
        <v>127</v>
      </c>
      <c r="C65" s="135">
        <v>613121</v>
      </c>
      <c r="D65" s="158">
        <v>1000</v>
      </c>
      <c r="E65" s="158">
        <v>0</v>
      </c>
      <c r="F65" s="160">
        <f t="shared" si="3"/>
        <v>1000</v>
      </c>
      <c r="G65" s="98"/>
      <c r="H65" s="98">
        <v>0</v>
      </c>
      <c r="I65" s="128">
        <f t="shared" si="1"/>
        <v>0</v>
      </c>
      <c r="J65" s="129" t="e">
        <f t="shared" si="2"/>
        <v>#DIV/0!</v>
      </c>
    </row>
    <row r="66" spans="1:10" x14ac:dyDescent="0.25">
      <c r="A66" s="45"/>
      <c r="B66" s="134" t="s">
        <v>128</v>
      </c>
      <c r="C66" s="135">
        <v>613122</v>
      </c>
      <c r="D66" s="158">
        <v>0</v>
      </c>
      <c r="E66" s="158">
        <v>0</v>
      </c>
      <c r="F66" s="160">
        <f t="shared" si="3"/>
        <v>0</v>
      </c>
      <c r="G66" s="98"/>
      <c r="H66" s="98">
        <v>0</v>
      </c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129</v>
      </c>
      <c r="C67" s="135">
        <v>613123</v>
      </c>
      <c r="D67" s="158">
        <v>2000</v>
      </c>
      <c r="E67" s="158">
        <v>0</v>
      </c>
      <c r="F67" s="160">
        <f t="shared" si="3"/>
        <v>2000</v>
      </c>
      <c r="G67" s="98">
        <v>505</v>
      </c>
      <c r="H67" s="98">
        <v>0</v>
      </c>
      <c r="I67" s="128">
        <f t="shared" si="1"/>
        <v>0.2525</v>
      </c>
      <c r="J67" s="129" t="e">
        <f t="shared" si="2"/>
        <v>#DIV/0!</v>
      </c>
    </row>
    <row r="68" spans="1:10" x14ac:dyDescent="0.25">
      <c r="A68" s="45"/>
      <c r="B68" s="134" t="s">
        <v>130</v>
      </c>
      <c r="C68" s="135">
        <v>613124</v>
      </c>
      <c r="D68" s="158">
        <v>2000</v>
      </c>
      <c r="E68" s="158">
        <v>0</v>
      </c>
      <c r="F68" s="160">
        <f t="shared" si="3"/>
        <v>2000</v>
      </c>
      <c r="G68" s="98">
        <v>1383</v>
      </c>
      <c r="H68" s="98">
        <v>0</v>
      </c>
      <c r="I68" s="128">
        <f t="shared" si="1"/>
        <v>0.6915</v>
      </c>
      <c r="J68" s="129" t="e">
        <f t="shared" si="2"/>
        <v>#DIV/0!</v>
      </c>
    </row>
    <row r="69" spans="1:10" x14ac:dyDescent="0.25">
      <c r="A69" s="45"/>
      <c r="B69" s="134" t="s">
        <v>131</v>
      </c>
      <c r="C69" s="135">
        <v>613125</v>
      </c>
      <c r="D69" s="158">
        <v>2000</v>
      </c>
      <c r="E69" s="158">
        <v>0</v>
      </c>
      <c r="F69" s="160">
        <f t="shared" si="3"/>
        <v>2000</v>
      </c>
      <c r="G69" s="98">
        <v>343</v>
      </c>
      <c r="H69" s="98">
        <v>490</v>
      </c>
      <c r="I69" s="128">
        <f t="shared" si="1"/>
        <v>0.17150000000000001</v>
      </c>
      <c r="J69" s="129">
        <f t="shared" si="2"/>
        <v>0.7</v>
      </c>
    </row>
    <row r="70" spans="1:10" x14ac:dyDescent="0.25">
      <c r="A70" s="45"/>
      <c r="B70" s="134" t="s">
        <v>132</v>
      </c>
      <c r="C70" s="135">
        <v>613126</v>
      </c>
      <c r="D70" s="158">
        <v>0</v>
      </c>
      <c r="E70" s="158"/>
      <c r="F70" s="160">
        <v>0</v>
      </c>
      <c r="G70" s="98">
        <v>58</v>
      </c>
      <c r="H70" s="98">
        <v>5</v>
      </c>
      <c r="I70" s="128" t="e">
        <f t="shared" si="1"/>
        <v>#DIV/0!</v>
      </c>
      <c r="J70" s="129">
        <f t="shared" si="2"/>
        <v>11.6</v>
      </c>
    </row>
    <row r="71" spans="1:10" x14ac:dyDescent="0.25">
      <c r="A71" s="45"/>
      <c r="B71" s="134" t="s">
        <v>133</v>
      </c>
      <c r="C71" s="135">
        <v>613127</v>
      </c>
      <c r="D71" s="158">
        <v>0</v>
      </c>
      <c r="E71" s="158">
        <v>0</v>
      </c>
      <c r="F71" s="160">
        <f t="shared" si="3"/>
        <v>0</v>
      </c>
      <c r="G71" s="98">
        <v>23</v>
      </c>
      <c r="H71" s="98">
        <v>0</v>
      </c>
      <c r="I71" s="128" t="e">
        <f t="shared" si="1"/>
        <v>#DIV/0!</v>
      </c>
      <c r="J71" s="129" t="e">
        <f t="shared" si="2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227000</v>
      </c>
      <c r="E72" s="110">
        <f>SUM(E73:E76)</f>
        <v>13000</v>
      </c>
      <c r="F72" s="111">
        <f t="shared" si="3"/>
        <v>240000</v>
      </c>
      <c r="G72" s="112">
        <f>SUM(G73:G77)</f>
        <v>234921</v>
      </c>
      <c r="H72" s="113">
        <f>SUM(H73:H77)</f>
        <v>229521</v>
      </c>
      <c r="I72" s="114">
        <f t="shared" si="1"/>
        <v>0.97883750000000003</v>
      </c>
      <c r="J72" s="115">
        <f t="shared" si="2"/>
        <v>1.0235272589436262</v>
      </c>
    </row>
    <row r="73" spans="1:10" x14ac:dyDescent="0.25">
      <c r="A73" s="39"/>
      <c r="B73" s="136" t="s">
        <v>134</v>
      </c>
      <c r="C73" s="135">
        <v>613211</v>
      </c>
      <c r="D73" s="158">
        <v>30000</v>
      </c>
      <c r="E73" s="158">
        <v>0</v>
      </c>
      <c r="F73" s="160">
        <f t="shared" si="3"/>
        <v>30000</v>
      </c>
      <c r="G73" s="161">
        <v>20732</v>
      </c>
      <c r="H73" s="161">
        <v>20622</v>
      </c>
      <c r="I73" s="128">
        <f t="shared" si="1"/>
        <v>0.69106666666666672</v>
      </c>
      <c r="J73" s="129">
        <f t="shared" si="2"/>
        <v>1.0053341092037629</v>
      </c>
    </row>
    <row r="74" spans="1:10" x14ac:dyDescent="0.25">
      <c r="A74" s="39"/>
      <c r="B74" s="136" t="s">
        <v>135</v>
      </c>
      <c r="C74" s="135">
        <v>613212</v>
      </c>
      <c r="D74" s="158">
        <v>8000</v>
      </c>
      <c r="E74" s="158">
        <v>0</v>
      </c>
      <c r="F74" s="160">
        <f t="shared" si="3"/>
        <v>8000</v>
      </c>
      <c r="G74" s="161">
        <v>4140</v>
      </c>
      <c r="H74" s="161">
        <v>3710</v>
      </c>
      <c r="I74" s="128">
        <f t="shared" si="1"/>
        <v>0.51749999999999996</v>
      </c>
      <c r="J74" s="129">
        <f t="shared" si="2"/>
        <v>1.1159029649595686</v>
      </c>
    </row>
    <row r="75" spans="1:10" x14ac:dyDescent="0.25">
      <c r="A75" s="39"/>
      <c r="B75" s="136" t="s">
        <v>136</v>
      </c>
      <c r="C75" s="135">
        <v>613213</v>
      </c>
      <c r="D75" s="158">
        <v>5000</v>
      </c>
      <c r="E75" s="158">
        <v>0</v>
      </c>
      <c r="F75" s="160">
        <f t="shared" si="3"/>
        <v>5000</v>
      </c>
      <c r="G75" s="161">
        <v>4232</v>
      </c>
      <c r="H75" s="161">
        <v>4535</v>
      </c>
      <c r="I75" s="128">
        <f t="shared" si="1"/>
        <v>0.84640000000000004</v>
      </c>
      <c r="J75" s="129">
        <f t="shared" si="2"/>
        <v>0.93318632855567807</v>
      </c>
    </row>
    <row r="76" spans="1:10" x14ac:dyDescent="0.25">
      <c r="A76" s="39"/>
      <c r="B76" s="136" t="s">
        <v>137</v>
      </c>
      <c r="C76" s="135">
        <v>613221</v>
      </c>
      <c r="D76" s="158">
        <v>184000</v>
      </c>
      <c r="E76" s="158">
        <v>13000</v>
      </c>
      <c r="F76" s="160">
        <f t="shared" si="3"/>
        <v>197000</v>
      </c>
      <c r="G76" s="161">
        <v>205817</v>
      </c>
      <c r="H76" s="161">
        <v>200654</v>
      </c>
      <c r="I76" s="128">
        <f t="shared" si="1"/>
        <v>1.0447563451776649</v>
      </c>
      <c r="J76" s="129">
        <f t="shared" si="2"/>
        <v>1.0257308600875139</v>
      </c>
    </row>
    <row r="77" spans="1:10" x14ac:dyDescent="0.25">
      <c r="A77" s="39"/>
      <c r="B77" s="136" t="s">
        <v>229</v>
      </c>
      <c r="C77" s="135">
        <v>613222</v>
      </c>
      <c r="D77" s="158">
        <v>0</v>
      </c>
      <c r="E77" s="158">
        <v>0</v>
      </c>
      <c r="F77" s="160">
        <f t="shared" si="3"/>
        <v>0</v>
      </c>
      <c r="G77" s="161">
        <v>0</v>
      </c>
      <c r="H77" s="161">
        <v>0</v>
      </c>
      <c r="I77" s="128" t="e">
        <f t="shared" si="1"/>
        <v>#DIV/0!</v>
      </c>
      <c r="J77" s="129" t="e">
        <f t="shared" si="2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249000</v>
      </c>
      <c r="E78" s="110">
        <f>SUM(E79:E87)</f>
        <v>12000</v>
      </c>
      <c r="F78" s="111">
        <f t="shared" si="3"/>
        <v>261000</v>
      </c>
      <c r="G78" s="112">
        <f>SUM(G79:G87)</f>
        <v>259763</v>
      </c>
      <c r="H78" s="113">
        <f>SUM(H79:H87)</f>
        <v>228533</v>
      </c>
      <c r="I78" s="114">
        <f t="shared" si="1"/>
        <v>0.99526053639846745</v>
      </c>
      <c r="J78" s="115">
        <f t="shared" si="2"/>
        <v>1.1366542249915768</v>
      </c>
    </row>
    <row r="79" spans="1:10" x14ac:dyDescent="0.25">
      <c r="A79" s="45"/>
      <c r="B79" s="134" t="s">
        <v>138</v>
      </c>
      <c r="C79" s="135">
        <v>613311</v>
      </c>
      <c r="D79" s="158">
        <v>192000</v>
      </c>
      <c r="E79" s="158">
        <v>4000</v>
      </c>
      <c r="F79" s="160">
        <f t="shared" si="3"/>
        <v>196000</v>
      </c>
      <c r="G79" s="161">
        <v>197308</v>
      </c>
      <c r="H79" s="161">
        <v>180866</v>
      </c>
      <c r="I79" s="128">
        <f t="shared" si="1"/>
        <v>1.006673469387755</v>
      </c>
      <c r="J79" s="129">
        <f t="shared" si="2"/>
        <v>1.0909070803799499</v>
      </c>
    </row>
    <row r="80" spans="1:10" x14ac:dyDescent="0.25">
      <c r="A80" s="45"/>
      <c r="B80" s="134" t="s">
        <v>139</v>
      </c>
      <c r="C80" s="135">
        <v>613312</v>
      </c>
      <c r="D80" s="158">
        <v>0</v>
      </c>
      <c r="E80" s="158">
        <v>0</v>
      </c>
      <c r="F80" s="160">
        <f t="shared" si="3"/>
        <v>0</v>
      </c>
      <c r="G80" s="161">
        <v>0</v>
      </c>
      <c r="H80" s="161">
        <v>0</v>
      </c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140</v>
      </c>
      <c r="C81" s="135">
        <v>613316</v>
      </c>
      <c r="D81" s="158">
        <v>42500</v>
      </c>
      <c r="E81" s="158">
        <v>2000</v>
      </c>
      <c r="F81" s="160">
        <f t="shared" si="3"/>
        <v>44500</v>
      </c>
      <c r="G81" s="161">
        <v>41387</v>
      </c>
      <c r="H81" s="161">
        <v>36124</v>
      </c>
      <c r="I81" s="128">
        <f t="shared" ref="I81:I215" si="4">SUM(G81/F81)</f>
        <v>0.93004494382022473</v>
      </c>
      <c r="J81" s="129">
        <f t="shared" ref="J81:J215" si="5">SUM(G81/H81)</f>
        <v>1.1456926143284243</v>
      </c>
    </row>
    <row r="82" spans="1:10" x14ac:dyDescent="0.25">
      <c r="A82" s="45"/>
      <c r="B82" s="134" t="s">
        <v>141</v>
      </c>
      <c r="C82" s="135">
        <v>613321</v>
      </c>
      <c r="D82" s="158">
        <v>8000</v>
      </c>
      <c r="E82" s="158">
        <v>6000</v>
      </c>
      <c r="F82" s="160">
        <f t="shared" si="3"/>
        <v>14000</v>
      </c>
      <c r="G82" s="161">
        <v>14783</v>
      </c>
      <c r="H82" s="161">
        <v>6088</v>
      </c>
      <c r="I82" s="128">
        <f t="shared" si="4"/>
        <v>1.0559285714285713</v>
      </c>
      <c r="J82" s="129">
        <f t="shared" si="5"/>
        <v>2.4282194480946124</v>
      </c>
    </row>
    <row r="83" spans="1:10" x14ac:dyDescent="0.25">
      <c r="A83" s="45"/>
      <c r="B83" s="134" t="s">
        <v>142</v>
      </c>
      <c r="C83" s="135">
        <v>613322</v>
      </c>
      <c r="D83" s="158">
        <v>0</v>
      </c>
      <c r="E83" s="158">
        <v>0</v>
      </c>
      <c r="F83" s="160">
        <f t="shared" si="3"/>
        <v>0</v>
      </c>
      <c r="G83" s="161">
        <v>0</v>
      </c>
      <c r="H83" s="161">
        <v>0</v>
      </c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143</v>
      </c>
      <c r="C84" s="135">
        <v>613323</v>
      </c>
      <c r="D84" s="158">
        <v>4500</v>
      </c>
      <c r="E84" s="158">
        <v>0</v>
      </c>
      <c r="F84" s="160">
        <f t="shared" si="3"/>
        <v>4500</v>
      </c>
      <c r="G84" s="161">
        <v>4195</v>
      </c>
      <c r="H84" s="161">
        <v>4195</v>
      </c>
      <c r="I84" s="128">
        <f t="shared" si="4"/>
        <v>0.93222222222222217</v>
      </c>
      <c r="J84" s="129">
        <f t="shared" si="5"/>
        <v>1</v>
      </c>
    </row>
    <row r="85" spans="1:10" x14ac:dyDescent="0.25">
      <c r="A85" s="45"/>
      <c r="B85" s="134" t="s">
        <v>144</v>
      </c>
      <c r="C85" s="135">
        <v>613324</v>
      </c>
      <c r="D85" s="158">
        <v>0</v>
      </c>
      <c r="E85" s="158">
        <v>0</v>
      </c>
      <c r="F85" s="160">
        <f t="shared" si="3"/>
        <v>0</v>
      </c>
      <c r="G85" s="161">
        <v>0</v>
      </c>
      <c r="H85" s="161">
        <v>0</v>
      </c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145</v>
      </c>
      <c r="C86" s="135">
        <v>613326</v>
      </c>
      <c r="D86" s="158">
        <v>0</v>
      </c>
      <c r="E86" s="158">
        <v>0</v>
      </c>
      <c r="F86" s="160">
        <f t="shared" si="3"/>
        <v>0</v>
      </c>
      <c r="G86" s="161">
        <v>0</v>
      </c>
      <c r="H86" s="161">
        <v>0</v>
      </c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146</v>
      </c>
      <c r="C87" s="135">
        <v>613329</v>
      </c>
      <c r="D87" s="158">
        <v>2000</v>
      </c>
      <c r="E87" s="158">
        <v>0</v>
      </c>
      <c r="F87" s="160">
        <f t="shared" si="3"/>
        <v>2000</v>
      </c>
      <c r="G87" s="161">
        <v>2090</v>
      </c>
      <c r="H87" s="161">
        <v>1260</v>
      </c>
      <c r="I87" s="128">
        <f t="shared" si="4"/>
        <v>1.0449999999999999</v>
      </c>
      <c r="J87" s="129">
        <f t="shared" si="5"/>
        <v>1.6587301587301588</v>
      </c>
    </row>
    <row r="88" spans="1:10" ht="24.75" x14ac:dyDescent="0.25">
      <c r="A88" s="123">
        <v>10</v>
      </c>
      <c r="B88" s="108" t="s">
        <v>34</v>
      </c>
      <c r="C88" s="109">
        <v>613400</v>
      </c>
      <c r="D88" s="110">
        <f>SUM(D89:D100)</f>
        <v>121000</v>
      </c>
      <c r="E88" s="110">
        <f>SUM(E89:E100)</f>
        <v>-20000</v>
      </c>
      <c r="F88" s="111">
        <f t="shared" si="3"/>
        <v>101000</v>
      </c>
      <c r="G88" s="112">
        <f>SUM(G89:G100)</f>
        <v>88847</v>
      </c>
      <c r="H88" s="113">
        <f>SUM(H89:H100)</f>
        <v>118088</v>
      </c>
      <c r="I88" s="114">
        <f t="shared" si="4"/>
        <v>0.87967326732673268</v>
      </c>
      <c r="J88" s="115">
        <f t="shared" si="5"/>
        <v>0.75237958132917826</v>
      </c>
    </row>
    <row r="89" spans="1:10" x14ac:dyDescent="0.25">
      <c r="A89" s="39"/>
      <c r="B89" s="134" t="s">
        <v>147</v>
      </c>
      <c r="C89" s="135">
        <v>613411</v>
      </c>
      <c r="D89" s="158">
        <v>1000</v>
      </c>
      <c r="E89" s="158">
        <v>0</v>
      </c>
      <c r="F89" s="160">
        <f t="shared" si="3"/>
        <v>1000</v>
      </c>
      <c r="G89" s="161">
        <v>0</v>
      </c>
      <c r="H89" s="161">
        <v>0</v>
      </c>
      <c r="I89" s="128">
        <f t="shared" si="4"/>
        <v>0</v>
      </c>
      <c r="J89" s="129" t="e">
        <f t="shared" si="5"/>
        <v>#DIV/0!</v>
      </c>
    </row>
    <row r="90" spans="1:10" x14ac:dyDescent="0.25">
      <c r="A90" s="39"/>
      <c r="B90" s="134" t="s">
        <v>148</v>
      </c>
      <c r="C90" s="135">
        <v>613412</v>
      </c>
      <c r="D90" s="158">
        <v>31000</v>
      </c>
      <c r="E90" s="158">
        <v>-11000</v>
      </c>
      <c r="F90" s="160">
        <f t="shared" si="3"/>
        <v>20000</v>
      </c>
      <c r="G90" s="161">
        <v>10310</v>
      </c>
      <c r="H90" s="161">
        <v>34972</v>
      </c>
      <c r="I90" s="128">
        <f t="shared" si="4"/>
        <v>0.51549999999999996</v>
      </c>
      <c r="J90" s="129">
        <f t="shared" si="5"/>
        <v>0.29480727439094134</v>
      </c>
    </row>
    <row r="91" spans="1:10" x14ac:dyDescent="0.25">
      <c r="A91" s="39"/>
      <c r="B91" s="134" t="s">
        <v>149</v>
      </c>
      <c r="C91" s="135">
        <v>613414</v>
      </c>
      <c r="D91" s="158">
        <v>2000</v>
      </c>
      <c r="E91" s="158">
        <v>-1000</v>
      </c>
      <c r="F91" s="160">
        <f t="shared" si="3"/>
        <v>1000</v>
      </c>
      <c r="G91" s="161">
        <v>207</v>
      </c>
      <c r="H91" s="161">
        <v>0</v>
      </c>
      <c r="I91" s="128">
        <f t="shared" si="4"/>
        <v>0.20699999999999999</v>
      </c>
      <c r="J91" s="129" t="e">
        <f t="shared" si="5"/>
        <v>#DIV/0!</v>
      </c>
    </row>
    <row r="92" spans="1:10" x14ac:dyDescent="0.25">
      <c r="A92" s="39"/>
      <c r="B92" s="134" t="s">
        <v>150</v>
      </c>
      <c r="C92" s="135">
        <v>613415</v>
      </c>
      <c r="D92" s="158">
        <v>0</v>
      </c>
      <c r="E92" s="158">
        <v>0</v>
      </c>
      <c r="F92" s="160">
        <f t="shared" si="3"/>
        <v>0</v>
      </c>
      <c r="G92" s="161">
        <v>0</v>
      </c>
      <c r="H92" s="161">
        <v>0</v>
      </c>
      <c r="I92" s="128" t="e">
        <f t="shared" si="4"/>
        <v>#DIV/0!</v>
      </c>
      <c r="J92" s="129" t="e">
        <f t="shared" si="5"/>
        <v>#DIV/0!</v>
      </c>
    </row>
    <row r="93" spans="1:10" x14ac:dyDescent="0.25">
      <c r="A93" s="39"/>
      <c r="B93" s="134" t="s">
        <v>151</v>
      </c>
      <c r="C93" s="135">
        <v>613416</v>
      </c>
      <c r="D93" s="158">
        <v>2000</v>
      </c>
      <c r="E93" s="158">
        <v>0</v>
      </c>
      <c r="F93" s="160">
        <f t="shared" si="3"/>
        <v>2000</v>
      </c>
      <c r="G93" s="161">
        <v>1160</v>
      </c>
      <c r="H93" s="161">
        <v>1210</v>
      </c>
      <c r="I93" s="128">
        <f t="shared" si="4"/>
        <v>0.57999999999999996</v>
      </c>
      <c r="J93" s="129">
        <f t="shared" si="5"/>
        <v>0.95867768595041325</v>
      </c>
    </row>
    <row r="94" spans="1:10" x14ac:dyDescent="0.25">
      <c r="A94" s="39"/>
      <c r="B94" s="137" t="s">
        <v>152</v>
      </c>
      <c r="C94" s="138">
        <v>613417</v>
      </c>
      <c r="D94" s="158">
        <v>19000</v>
      </c>
      <c r="E94" s="158">
        <v>3000</v>
      </c>
      <c r="F94" s="160">
        <f t="shared" si="3"/>
        <v>22000</v>
      </c>
      <c r="G94" s="161">
        <v>29055</v>
      </c>
      <c r="H94" s="161">
        <v>11392</v>
      </c>
      <c r="I94" s="128">
        <f t="shared" si="4"/>
        <v>1.3206818181818183</v>
      </c>
      <c r="J94" s="129">
        <f t="shared" si="5"/>
        <v>2.5504740168539324</v>
      </c>
    </row>
    <row r="95" spans="1:10" x14ac:dyDescent="0.25">
      <c r="A95" s="39"/>
      <c r="B95" s="137" t="s">
        <v>153</v>
      </c>
      <c r="C95" s="138">
        <v>613418</v>
      </c>
      <c r="D95" s="158">
        <v>0</v>
      </c>
      <c r="E95" s="158">
        <v>0</v>
      </c>
      <c r="F95" s="160">
        <f t="shared" si="3"/>
        <v>0</v>
      </c>
      <c r="G95" s="161">
        <v>0</v>
      </c>
      <c r="H95" s="161">
        <v>0</v>
      </c>
      <c r="I95" s="128" t="e">
        <f t="shared" si="4"/>
        <v>#DIV/0!</v>
      </c>
      <c r="J95" s="129" t="e">
        <f t="shared" si="5"/>
        <v>#DIV/0!</v>
      </c>
    </row>
    <row r="96" spans="1:10" x14ac:dyDescent="0.25">
      <c r="A96" s="39"/>
      <c r="B96" s="137" t="s">
        <v>154</v>
      </c>
      <c r="C96" s="138">
        <v>613419</v>
      </c>
      <c r="D96" s="158">
        <v>39000</v>
      </c>
      <c r="E96" s="158">
        <v>-9000</v>
      </c>
      <c r="F96" s="160">
        <f t="shared" si="3"/>
        <v>30000</v>
      </c>
      <c r="G96" s="161">
        <v>26362</v>
      </c>
      <c r="H96" s="161">
        <v>35533</v>
      </c>
      <c r="I96" s="128">
        <f t="shared" si="4"/>
        <v>0.87873333333333337</v>
      </c>
      <c r="J96" s="129">
        <f t="shared" si="5"/>
        <v>0.74190189401401518</v>
      </c>
    </row>
    <row r="97" spans="1:10" x14ac:dyDescent="0.25">
      <c r="A97" s="39"/>
      <c r="B97" s="137" t="s">
        <v>155</v>
      </c>
      <c r="C97" s="138">
        <v>613481</v>
      </c>
      <c r="D97" s="158">
        <v>3000</v>
      </c>
      <c r="E97" s="158">
        <v>0</v>
      </c>
      <c r="F97" s="160">
        <f t="shared" si="3"/>
        <v>3000</v>
      </c>
      <c r="G97" s="161">
        <v>395</v>
      </c>
      <c r="H97" s="161">
        <v>3481</v>
      </c>
      <c r="I97" s="128">
        <f t="shared" si="4"/>
        <v>0.13166666666666665</v>
      </c>
      <c r="J97" s="129">
        <f t="shared" si="5"/>
        <v>0.11347313990232692</v>
      </c>
    </row>
    <row r="98" spans="1:10" x14ac:dyDescent="0.25">
      <c r="A98" s="39"/>
      <c r="B98" s="134" t="s">
        <v>156</v>
      </c>
      <c r="C98" s="135">
        <v>613484</v>
      </c>
      <c r="D98" s="158">
        <v>22000</v>
      </c>
      <c r="E98" s="158">
        <v>-2000</v>
      </c>
      <c r="F98" s="160">
        <f t="shared" si="3"/>
        <v>20000</v>
      </c>
      <c r="G98" s="161">
        <v>20434</v>
      </c>
      <c r="H98" s="161">
        <v>26582</v>
      </c>
      <c r="I98" s="128">
        <f t="shared" si="4"/>
        <v>1.0217000000000001</v>
      </c>
      <c r="J98" s="129">
        <f t="shared" si="5"/>
        <v>0.76871567225942372</v>
      </c>
    </row>
    <row r="99" spans="1:10" x14ac:dyDescent="0.25">
      <c r="A99" s="39"/>
      <c r="B99" s="134" t="s">
        <v>157</v>
      </c>
      <c r="C99" s="135">
        <v>613487</v>
      </c>
      <c r="D99" s="158">
        <v>0</v>
      </c>
      <c r="E99" s="158">
        <v>0</v>
      </c>
      <c r="F99" s="160">
        <f t="shared" si="3"/>
        <v>0</v>
      </c>
      <c r="G99" s="161">
        <v>0</v>
      </c>
      <c r="H99" s="161">
        <v>0</v>
      </c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158</v>
      </c>
      <c r="C100" s="135">
        <v>613492</v>
      </c>
      <c r="D100" s="158">
        <v>2000</v>
      </c>
      <c r="E100" s="158">
        <v>0</v>
      </c>
      <c r="F100" s="160">
        <f t="shared" si="3"/>
        <v>2000</v>
      </c>
      <c r="G100" s="161">
        <v>924</v>
      </c>
      <c r="H100" s="161">
        <v>4918</v>
      </c>
      <c r="I100" s="128">
        <f t="shared" si="4"/>
        <v>0.46200000000000002</v>
      </c>
      <c r="J100" s="129">
        <f t="shared" si="5"/>
        <v>0.18788125254168361</v>
      </c>
    </row>
    <row r="101" spans="1:10" ht="24.75" x14ac:dyDescent="0.25">
      <c r="A101" s="122">
        <v>11</v>
      </c>
      <c r="B101" s="108" t="s">
        <v>35</v>
      </c>
      <c r="C101" s="109">
        <v>613500</v>
      </c>
      <c r="D101" s="110">
        <f>SUM(D102:D107)</f>
        <v>11000</v>
      </c>
      <c r="E101" s="110">
        <f>SUM(E102:E107)</f>
        <v>0</v>
      </c>
      <c r="F101" s="111">
        <f t="shared" si="3"/>
        <v>11000</v>
      </c>
      <c r="G101" s="112">
        <f>SUM(G102:G107)</f>
        <v>3104</v>
      </c>
      <c r="H101" s="113">
        <f>SUM(H102:H107)</f>
        <v>3092</v>
      </c>
      <c r="I101" s="114">
        <f t="shared" si="4"/>
        <v>0.2821818181818182</v>
      </c>
      <c r="J101" s="115">
        <f t="shared" si="5"/>
        <v>1.0038809831824063</v>
      </c>
    </row>
    <row r="102" spans="1:10" x14ac:dyDescent="0.25">
      <c r="A102" s="45"/>
      <c r="B102" s="134" t="s">
        <v>159</v>
      </c>
      <c r="C102" s="135">
        <v>613511</v>
      </c>
      <c r="D102" s="158">
        <v>4000</v>
      </c>
      <c r="E102" s="158">
        <v>0</v>
      </c>
      <c r="F102" s="160">
        <f t="shared" si="3"/>
        <v>4000</v>
      </c>
      <c r="G102" s="161">
        <v>1602</v>
      </c>
      <c r="H102" s="161">
        <v>1439</v>
      </c>
      <c r="I102" s="128">
        <f t="shared" si="4"/>
        <v>0.40050000000000002</v>
      </c>
      <c r="J102" s="129">
        <f t="shared" si="5"/>
        <v>1.1132731063238359</v>
      </c>
    </row>
    <row r="103" spans="1:10" x14ac:dyDescent="0.25">
      <c r="A103" s="45"/>
      <c r="B103" s="134" t="s">
        <v>160</v>
      </c>
      <c r="C103" s="135">
        <v>613512</v>
      </c>
      <c r="D103" s="158">
        <v>6000</v>
      </c>
      <c r="E103" s="158">
        <v>0</v>
      </c>
      <c r="F103" s="160">
        <f t="shared" si="3"/>
        <v>6000</v>
      </c>
      <c r="G103" s="161">
        <v>979</v>
      </c>
      <c r="H103" s="161">
        <v>1044</v>
      </c>
      <c r="I103" s="128">
        <f t="shared" si="4"/>
        <v>0.16316666666666665</v>
      </c>
      <c r="J103" s="129">
        <f t="shared" si="5"/>
        <v>0.9377394636015326</v>
      </c>
    </row>
    <row r="104" spans="1:10" x14ac:dyDescent="0.25">
      <c r="A104" s="45"/>
      <c r="B104" s="134" t="s">
        <v>161</v>
      </c>
      <c r="C104" s="135">
        <v>613513</v>
      </c>
      <c r="D104" s="158">
        <v>0</v>
      </c>
      <c r="E104" s="158">
        <v>0</v>
      </c>
      <c r="F104" s="160">
        <f t="shared" si="3"/>
        <v>0</v>
      </c>
      <c r="G104" s="161">
        <v>0</v>
      </c>
      <c r="H104" s="161">
        <v>0</v>
      </c>
      <c r="I104" s="128" t="e">
        <f t="shared" si="4"/>
        <v>#DIV/0!</v>
      </c>
      <c r="J104" s="129" t="e">
        <f t="shared" si="5"/>
        <v>#DIV/0!</v>
      </c>
    </row>
    <row r="105" spans="1:10" x14ac:dyDescent="0.25">
      <c r="A105" s="45"/>
      <c r="B105" s="134" t="s">
        <v>162</v>
      </c>
      <c r="C105" s="135">
        <v>613521</v>
      </c>
      <c r="D105" s="158">
        <v>0</v>
      </c>
      <c r="E105" s="158">
        <v>0</v>
      </c>
      <c r="F105" s="160">
        <f t="shared" si="3"/>
        <v>0</v>
      </c>
      <c r="G105" s="161">
        <v>0</v>
      </c>
      <c r="H105" s="161">
        <v>0</v>
      </c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163</v>
      </c>
      <c r="C106" s="135">
        <v>613523</v>
      </c>
      <c r="D106" s="158">
        <v>1000</v>
      </c>
      <c r="E106" s="158">
        <v>0</v>
      </c>
      <c r="F106" s="160">
        <f t="shared" si="3"/>
        <v>1000</v>
      </c>
      <c r="G106" s="161">
        <v>523</v>
      </c>
      <c r="H106" s="161">
        <v>609</v>
      </c>
      <c r="I106" s="128">
        <f t="shared" si="4"/>
        <v>0.52300000000000002</v>
      </c>
      <c r="J106" s="129">
        <f t="shared" si="5"/>
        <v>0.85878489326765184</v>
      </c>
    </row>
    <row r="107" spans="1:10" x14ac:dyDescent="0.25">
      <c r="A107" s="45"/>
      <c r="B107" s="134" t="s">
        <v>164</v>
      </c>
      <c r="C107" s="135">
        <v>613524</v>
      </c>
      <c r="D107" s="158">
        <v>0</v>
      </c>
      <c r="E107" s="158">
        <v>0</v>
      </c>
      <c r="F107" s="160">
        <f t="shared" si="3"/>
        <v>0</v>
      </c>
      <c r="G107" s="161">
        <v>0</v>
      </c>
      <c r="H107" s="161">
        <v>0</v>
      </c>
      <c r="I107" s="128" t="e">
        <f t="shared" si="4"/>
        <v>#DIV/0!</v>
      </c>
      <c r="J107" s="129" t="e">
        <f t="shared" si="5"/>
        <v>#DIV/0!</v>
      </c>
    </row>
    <row r="108" spans="1:10" ht="24.75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165</v>
      </c>
      <c r="C109" s="135">
        <v>613611</v>
      </c>
      <c r="D109" s="89">
        <v>0</v>
      </c>
      <c r="E109" s="89">
        <v>0</v>
      </c>
      <c r="F109" s="145">
        <f t="shared" si="3"/>
        <v>0</v>
      </c>
      <c r="G109" s="91">
        <v>0</v>
      </c>
      <c r="H109" s="127">
        <v>0</v>
      </c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166</v>
      </c>
      <c r="C110" s="135">
        <v>613614</v>
      </c>
      <c r="D110" s="89">
        <v>0</v>
      </c>
      <c r="E110" s="89">
        <v>0</v>
      </c>
      <c r="F110" s="145">
        <f t="shared" si="3"/>
        <v>0</v>
      </c>
      <c r="G110" s="91">
        <v>0</v>
      </c>
      <c r="H110" s="127">
        <v>0</v>
      </c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167</v>
      </c>
      <c r="C111" s="135">
        <v>613621</v>
      </c>
      <c r="D111" s="89">
        <v>0</v>
      </c>
      <c r="E111" s="89">
        <v>0</v>
      </c>
      <c r="F111" s="145">
        <f t="shared" si="3"/>
        <v>0</v>
      </c>
      <c r="G111" s="91">
        <v>0</v>
      </c>
      <c r="H111" s="127">
        <v>0</v>
      </c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150000</v>
      </c>
      <c r="E112" s="124">
        <f>SUM(E113:E121)</f>
        <v>-40000</v>
      </c>
      <c r="F112" s="125">
        <f t="shared" si="3"/>
        <v>110000</v>
      </c>
      <c r="G112" s="126">
        <f>SUM(G113:G121)</f>
        <v>94009</v>
      </c>
      <c r="H112" s="113">
        <f>SUM(H113:H121)</f>
        <v>107901</v>
      </c>
      <c r="I112" s="114">
        <f t="shared" si="4"/>
        <v>0.85462727272727268</v>
      </c>
      <c r="J112" s="115">
        <f t="shared" si="5"/>
        <v>0.87125235169275539</v>
      </c>
    </row>
    <row r="113" spans="1:10" x14ac:dyDescent="0.25">
      <c r="A113" s="45"/>
      <c r="B113" s="134" t="s">
        <v>168</v>
      </c>
      <c r="C113" s="135">
        <v>613711</v>
      </c>
      <c r="D113" s="161">
        <v>3000</v>
      </c>
      <c r="E113" s="161">
        <v>0</v>
      </c>
      <c r="F113" s="162">
        <f t="shared" si="3"/>
        <v>3000</v>
      </c>
      <c r="G113" s="158">
        <v>3350</v>
      </c>
      <c r="H113" s="158">
        <v>1006</v>
      </c>
      <c r="I113" s="128">
        <f t="shared" si="4"/>
        <v>1.1166666666666667</v>
      </c>
      <c r="J113" s="129">
        <f t="shared" si="5"/>
        <v>3.3300198807157058</v>
      </c>
    </row>
    <row r="114" spans="1:10" x14ac:dyDescent="0.25">
      <c r="A114" s="45"/>
      <c r="B114" s="134" t="s">
        <v>169</v>
      </c>
      <c r="C114" s="135">
        <v>613712</v>
      </c>
      <c r="D114" s="161">
        <v>40000</v>
      </c>
      <c r="E114" s="161">
        <v>-22000</v>
      </c>
      <c r="F114" s="162">
        <f t="shared" si="3"/>
        <v>18000</v>
      </c>
      <c r="G114" s="158">
        <v>14552</v>
      </c>
      <c r="H114" s="158">
        <v>12473</v>
      </c>
      <c r="I114" s="128">
        <f t="shared" si="4"/>
        <v>0.80844444444444441</v>
      </c>
      <c r="J114" s="129">
        <f t="shared" si="5"/>
        <v>1.1666800288623427</v>
      </c>
    </row>
    <row r="115" spans="1:10" x14ac:dyDescent="0.25">
      <c r="A115" s="45"/>
      <c r="B115" s="134" t="s">
        <v>170</v>
      </c>
      <c r="C115" s="135">
        <v>613713</v>
      </c>
      <c r="D115" s="161">
        <v>4000</v>
      </c>
      <c r="E115" s="161">
        <v>-1000</v>
      </c>
      <c r="F115" s="162">
        <f t="shared" si="3"/>
        <v>3000</v>
      </c>
      <c r="G115" s="158">
        <v>1405</v>
      </c>
      <c r="H115" s="158">
        <v>1878</v>
      </c>
      <c r="I115" s="128">
        <f t="shared" si="4"/>
        <v>0.46833333333333332</v>
      </c>
      <c r="J115" s="129">
        <f t="shared" si="5"/>
        <v>0.74813631522896695</v>
      </c>
    </row>
    <row r="116" spans="1:10" x14ac:dyDescent="0.25">
      <c r="A116" s="45"/>
      <c r="B116" s="134" t="s">
        <v>171</v>
      </c>
      <c r="C116" s="135">
        <v>613721</v>
      </c>
      <c r="D116" s="161">
        <v>2000</v>
      </c>
      <c r="E116" s="161">
        <v>-1000</v>
      </c>
      <c r="F116" s="162">
        <f t="shared" si="3"/>
        <v>1000</v>
      </c>
      <c r="G116" s="158">
        <v>0</v>
      </c>
      <c r="H116" s="158">
        <v>314</v>
      </c>
      <c r="I116" s="128">
        <f t="shared" si="4"/>
        <v>0</v>
      </c>
      <c r="J116" s="129">
        <f t="shared" si="5"/>
        <v>0</v>
      </c>
    </row>
    <row r="117" spans="1:10" x14ac:dyDescent="0.25">
      <c r="A117" s="45"/>
      <c r="B117" s="134" t="s">
        <v>172</v>
      </c>
      <c r="C117" s="135">
        <v>613722</v>
      </c>
      <c r="D117" s="161">
        <v>16000</v>
      </c>
      <c r="E117" s="161">
        <v>-6000</v>
      </c>
      <c r="F117" s="162">
        <f t="shared" si="3"/>
        <v>10000</v>
      </c>
      <c r="G117" s="158">
        <v>11175</v>
      </c>
      <c r="H117" s="158">
        <v>16678</v>
      </c>
      <c r="I117" s="128">
        <f t="shared" si="4"/>
        <v>1.1174999999999999</v>
      </c>
      <c r="J117" s="129">
        <f t="shared" si="5"/>
        <v>0.67004436982851656</v>
      </c>
    </row>
    <row r="118" spans="1:10" x14ac:dyDescent="0.25">
      <c r="A118" s="45"/>
      <c r="B118" s="134" t="s">
        <v>173</v>
      </c>
      <c r="C118" s="135">
        <v>613723</v>
      </c>
      <c r="D118" s="161">
        <v>2000</v>
      </c>
      <c r="E118" s="161">
        <v>-1000</v>
      </c>
      <c r="F118" s="162">
        <f t="shared" si="3"/>
        <v>1000</v>
      </c>
      <c r="G118" s="158">
        <v>355</v>
      </c>
      <c r="H118" s="158">
        <v>172</v>
      </c>
      <c r="I118" s="128">
        <f t="shared" si="4"/>
        <v>0.35499999999999998</v>
      </c>
      <c r="J118" s="129">
        <f t="shared" si="5"/>
        <v>2.0639534883720931</v>
      </c>
    </row>
    <row r="119" spans="1:10" x14ac:dyDescent="0.25">
      <c r="A119" s="45"/>
      <c r="B119" s="134" t="s">
        <v>174</v>
      </c>
      <c r="C119" s="139">
        <v>613726</v>
      </c>
      <c r="D119" s="161">
        <v>2000</v>
      </c>
      <c r="E119" s="161">
        <v>0</v>
      </c>
      <c r="F119" s="162">
        <f t="shared" si="3"/>
        <v>2000</v>
      </c>
      <c r="G119" s="158">
        <v>293</v>
      </c>
      <c r="H119" s="158">
        <v>310</v>
      </c>
      <c r="I119" s="128">
        <f t="shared" si="4"/>
        <v>0.14649999999999999</v>
      </c>
      <c r="J119" s="129">
        <f t="shared" si="5"/>
        <v>0.94516129032258067</v>
      </c>
    </row>
    <row r="120" spans="1:10" x14ac:dyDescent="0.25">
      <c r="A120" s="45"/>
      <c r="B120" s="134" t="s">
        <v>175</v>
      </c>
      <c r="C120" s="135">
        <v>613727</v>
      </c>
      <c r="D120" s="161">
        <v>75000</v>
      </c>
      <c r="E120" s="161">
        <v>-5000</v>
      </c>
      <c r="F120" s="162">
        <f t="shared" si="3"/>
        <v>70000</v>
      </c>
      <c r="G120" s="158">
        <v>62515</v>
      </c>
      <c r="H120" s="158">
        <v>74585</v>
      </c>
      <c r="I120" s="128">
        <f t="shared" si="4"/>
        <v>0.89307142857142852</v>
      </c>
      <c r="J120" s="129">
        <f t="shared" si="5"/>
        <v>0.83817121405108264</v>
      </c>
    </row>
    <row r="121" spans="1:10" x14ac:dyDescent="0.25">
      <c r="A121" s="45"/>
      <c r="B121" s="134" t="s">
        <v>176</v>
      </c>
      <c r="C121" s="135">
        <v>613728</v>
      </c>
      <c r="D121" s="161">
        <v>6000</v>
      </c>
      <c r="E121" s="161">
        <v>-4000</v>
      </c>
      <c r="F121" s="162">
        <f t="shared" si="3"/>
        <v>2000</v>
      </c>
      <c r="G121" s="158">
        <v>364</v>
      </c>
      <c r="H121" s="158">
        <v>485</v>
      </c>
      <c r="I121" s="128">
        <f t="shared" si="4"/>
        <v>0.182</v>
      </c>
      <c r="J121" s="129">
        <f t="shared" si="5"/>
        <v>0.75051546391752577</v>
      </c>
    </row>
    <row r="122" spans="1:10" ht="36.75" x14ac:dyDescent="0.25">
      <c r="A122" s="123">
        <v>14</v>
      </c>
      <c r="B122" s="108" t="s">
        <v>38</v>
      </c>
      <c r="C122" s="109">
        <v>613800</v>
      </c>
      <c r="D122" s="124">
        <f>SUM(D123:D128)</f>
        <v>6000</v>
      </c>
      <c r="E122" s="124">
        <f>SUM(E123:E128)</f>
        <v>0</v>
      </c>
      <c r="F122" s="125">
        <f t="shared" si="3"/>
        <v>6000</v>
      </c>
      <c r="G122" s="126">
        <f>SUM(G123:G128)</f>
        <v>2543</v>
      </c>
      <c r="H122" s="113">
        <f>SUM(H123:H128)</f>
        <v>2625</v>
      </c>
      <c r="I122" s="114">
        <f t="shared" si="4"/>
        <v>0.42383333333333334</v>
      </c>
      <c r="J122" s="115">
        <f t="shared" si="5"/>
        <v>0.96876190476190471</v>
      </c>
    </row>
    <row r="123" spans="1:10" x14ac:dyDescent="0.25">
      <c r="A123" s="39"/>
      <c r="B123" s="134" t="s">
        <v>177</v>
      </c>
      <c r="C123" s="135">
        <v>613811</v>
      </c>
      <c r="D123" s="161">
        <v>0</v>
      </c>
      <c r="E123" s="161">
        <v>0</v>
      </c>
      <c r="F123" s="162">
        <f t="shared" si="3"/>
        <v>0</v>
      </c>
      <c r="G123" s="158">
        <v>0</v>
      </c>
      <c r="H123" s="158">
        <v>0</v>
      </c>
      <c r="I123" s="128" t="e">
        <f t="shared" si="4"/>
        <v>#DIV/0!</v>
      </c>
      <c r="J123" s="129" t="e">
        <f t="shared" si="5"/>
        <v>#DIV/0!</v>
      </c>
    </row>
    <row r="124" spans="1:10" x14ac:dyDescent="0.25">
      <c r="A124" s="39"/>
      <c r="B124" s="134" t="s">
        <v>178</v>
      </c>
      <c r="C124" s="135">
        <v>613813</v>
      </c>
      <c r="D124" s="161">
        <v>4000</v>
      </c>
      <c r="E124" s="161">
        <v>0</v>
      </c>
      <c r="F124" s="162">
        <f t="shared" si="3"/>
        <v>4000</v>
      </c>
      <c r="G124" s="158">
        <v>2471</v>
      </c>
      <c r="H124" s="158">
        <v>2553</v>
      </c>
      <c r="I124" s="128">
        <f t="shared" si="4"/>
        <v>0.61775000000000002</v>
      </c>
      <c r="J124" s="129">
        <f t="shared" si="5"/>
        <v>0.96788092440266349</v>
      </c>
    </row>
    <row r="125" spans="1:10" x14ac:dyDescent="0.25">
      <c r="A125" s="39"/>
      <c r="B125" s="134" t="s">
        <v>179</v>
      </c>
      <c r="C125" s="135">
        <v>613814</v>
      </c>
      <c r="D125" s="161">
        <v>0</v>
      </c>
      <c r="E125" s="161">
        <v>0</v>
      </c>
      <c r="F125" s="162">
        <f t="shared" si="3"/>
        <v>0</v>
      </c>
      <c r="G125" s="158">
        <v>0</v>
      </c>
      <c r="H125" s="158">
        <v>0</v>
      </c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180</v>
      </c>
      <c r="C126" s="135">
        <v>613815</v>
      </c>
      <c r="D126" s="161">
        <v>0</v>
      </c>
      <c r="E126" s="161">
        <v>0</v>
      </c>
      <c r="F126" s="162">
        <f t="shared" si="3"/>
        <v>0</v>
      </c>
      <c r="G126" s="158">
        <v>0</v>
      </c>
      <c r="H126" s="158">
        <v>0</v>
      </c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181</v>
      </c>
      <c r="C127" s="135">
        <v>613821</v>
      </c>
      <c r="D127" s="161">
        <v>2000</v>
      </c>
      <c r="E127" s="161">
        <v>0</v>
      </c>
      <c r="F127" s="162">
        <f t="shared" si="3"/>
        <v>2000</v>
      </c>
      <c r="G127" s="158">
        <v>72</v>
      </c>
      <c r="H127" s="158">
        <v>72</v>
      </c>
      <c r="I127" s="128">
        <f t="shared" si="4"/>
        <v>3.5999999999999997E-2</v>
      </c>
      <c r="J127" s="129">
        <f t="shared" si="5"/>
        <v>1</v>
      </c>
    </row>
    <row r="128" spans="1:10" x14ac:dyDescent="0.25">
      <c r="A128" s="39"/>
      <c r="B128" s="134" t="s">
        <v>182</v>
      </c>
      <c r="C128" s="135">
        <v>613832</v>
      </c>
      <c r="D128" s="161">
        <v>0</v>
      </c>
      <c r="E128" s="161">
        <v>0</v>
      </c>
      <c r="F128" s="162">
        <f t="shared" si="3"/>
        <v>0</v>
      </c>
      <c r="G128" s="158">
        <v>0</v>
      </c>
      <c r="H128" s="158">
        <v>0</v>
      </c>
      <c r="I128" s="128" t="e">
        <f t="shared" si="4"/>
        <v>#DIV/0!</v>
      </c>
      <c r="J128" s="129" t="e">
        <f t="shared" si="5"/>
        <v>#DIV/0!</v>
      </c>
    </row>
    <row r="129" spans="1:10" ht="24.75" x14ac:dyDescent="0.25">
      <c r="A129" s="122">
        <v>15</v>
      </c>
      <c r="B129" s="108" t="s">
        <v>39</v>
      </c>
      <c r="C129" s="109">
        <v>613900</v>
      </c>
      <c r="D129" s="124">
        <f>SUM(D130:D161)</f>
        <v>2510000</v>
      </c>
      <c r="E129" s="124">
        <f>SUM(E130:E161)</f>
        <v>-350000</v>
      </c>
      <c r="F129" s="125">
        <f t="shared" si="3"/>
        <v>2160000</v>
      </c>
      <c r="G129" s="126">
        <f>SUM(G130:G161)</f>
        <v>1767012</v>
      </c>
      <c r="H129" s="113">
        <f>SUM(H130:H161)</f>
        <v>2500964</v>
      </c>
      <c r="I129" s="114">
        <f t="shared" si="4"/>
        <v>0.81806111111111113</v>
      </c>
      <c r="J129" s="115">
        <f t="shared" si="5"/>
        <v>0.70653236112155149</v>
      </c>
    </row>
    <row r="130" spans="1:10" x14ac:dyDescent="0.25">
      <c r="A130" s="45"/>
      <c r="B130" s="134" t="s">
        <v>183</v>
      </c>
      <c r="C130" s="135">
        <v>613911</v>
      </c>
      <c r="D130" s="161">
        <v>0</v>
      </c>
      <c r="E130" s="161"/>
      <c r="F130" s="162">
        <f t="shared" si="3"/>
        <v>0</v>
      </c>
      <c r="G130" s="158">
        <v>0</v>
      </c>
      <c r="H130" s="158">
        <v>0</v>
      </c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184</v>
      </c>
      <c r="C131" s="138">
        <v>613912</v>
      </c>
      <c r="D131" s="161">
        <v>6000</v>
      </c>
      <c r="E131" s="161"/>
      <c r="F131" s="162">
        <f t="shared" si="3"/>
        <v>6000</v>
      </c>
      <c r="G131" s="158">
        <v>4790</v>
      </c>
      <c r="H131" s="158">
        <v>1070</v>
      </c>
      <c r="I131" s="128">
        <f t="shared" si="4"/>
        <v>0.79833333333333334</v>
      </c>
      <c r="J131" s="129">
        <f t="shared" si="5"/>
        <v>4.4766355140186915</v>
      </c>
    </row>
    <row r="132" spans="1:10" x14ac:dyDescent="0.25">
      <c r="A132" s="45"/>
      <c r="B132" s="137" t="s">
        <v>185</v>
      </c>
      <c r="C132" s="138">
        <v>613913</v>
      </c>
      <c r="D132" s="161">
        <v>6000</v>
      </c>
      <c r="E132" s="161"/>
      <c r="F132" s="162">
        <f t="shared" si="3"/>
        <v>6000</v>
      </c>
      <c r="G132" s="158">
        <v>2241</v>
      </c>
      <c r="H132" s="158">
        <v>5801</v>
      </c>
      <c r="I132" s="128">
        <f t="shared" si="4"/>
        <v>0.3735</v>
      </c>
      <c r="J132" s="129">
        <f t="shared" si="5"/>
        <v>0.38631270470608514</v>
      </c>
    </row>
    <row r="133" spans="1:10" x14ac:dyDescent="0.25">
      <c r="A133" s="45"/>
      <c r="B133" s="137" t="s">
        <v>186</v>
      </c>
      <c r="C133" s="138">
        <v>613914</v>
      </c>
      <c r="D133" s="161">
        <v>20000</v>
      </c>
      <c r="E133" s="161"/>
      <c r="F133" s="162">
        <f t="shared" si="3"/>
        <v>20000</v>
      </c>
      <c r="G133" s="158">
        <v>1727</v>
      </c>
      <c r="H133" s="158">
        <v>3463</v>
      </c>
      <c r="I133" s="128">
        <f t="shared" si="4"/>
        <v>8.6349999999999996E-2</v>
      </c>
      <c r="J133" s="129">
        <f t="shared" si="5"/>
        <v>0.49870054865723362</v>
      </c>
    </row>
    <row r="134" spans="1:10" x14ac:dyDescent="0.25">
      <c r="A134" s="45"/>
      <c r="B134" s="137" t="s">
        <v>187</v>
      </c>
      <c r="C134" s="138">
        <v>613915</v>
      </c>
      <c r="D134" s="161">
        <v>12000</v>
      </c>
      <c r="E134" s="161">
        <v>0</v>
      </c>
      <c r="F134" s="162">
        <f t="shared" si="3"/>
        <v>12000</v>
      </c>
      <c r="G134" s="158">
        <v>10617</v>
      </c>
      <c r="H134" s="158">
        <v>11550</v>
      </c>
      <c r="I134" s="128">
        <f t="shared" si="4"/>
        <v>0.88475000000000004</v>
      </c>
      <c r="J134" s="129">
        <f t="shared" si="5"/>
        <v>0.91922077922077927</v>
      </c>
    </row>
    <row r="135" spans="1:10" x14ac:dyDescent="0.25">
      <c r="A135" s="45"/>
      <c r="B135" s="137" t="s">
        <v>188</v>
      </c>
      <c r="C135" s="138">
        <v>613918</v>
      </c>
      <c r="D135" s="161">
        <v>0</v>
      </c>
      <c r="E135" s="161"/>
      <c r="F135" s="162">
        <f t="shared" si="3"/>
        <v>0</v>
      </c>
      <c r="G135" s="158">
        <v>0</v>
      </c>
      <c r="H135" s="158">
        <v>0</v>
      </c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189</v>
      </c>
      <c r="C136" s="138">
        <v>613919</v>
      </c>
      <c r="D136" s="161">
        <v>0</v>
      </c>
      <c r="E136" s="161"/>
      <c r="F136" s="162">
        <f t="shared" si="3"/>
        <v>0</v>
      </c>
      <c r="G136" s="158">
        <v>0</v>
      </c>
      <c r="H136" s="158">
        <v>0</v>
      </c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190</v>
      </c>
      <c r="C137" s="138">
        <v>613921</v>
      </c>
      <c r="D137" s="161">
        <v>15000</v>
      </c>
      <c r="E137" s="161"/>
      <c r="F137" s="162">
        <f t="shared" si="3"/>
        <v>15000</v>
      </c>
      <c r="G137" s="158">
        <v>2286</v>
      </c>
      <c r="H137" s="158">
        <v>1180</v>
      </c>
      <c r="I137" s="128">
        <f t="shared" si="4"/>
        <v>0.15240000000000001</v>
      </c>
      <c r="J137" s="129">
        <f t="shared" si="5"/>
        <v>1.9372881355932203</v>
      </c>
    </row>
    <row r="138" spans="1:10" x14ac:dyDescent="0.25">
      <c r="A138" s="45"/>
      <c r="B138" s="137" t="s">
        <v>191</v>
      </c>
      <c r="C138" s="138">
        <v>613922</v>
      </c>
      <c r="D138" s="161">
        <v>0</v>
      </c>
      <c r="E138" s="161"/>
      <c r="F138" s="162">
        <f t="shared" si="3"/>
        <v>0</v>
      </c>
      <c r="G138" s="158">
        <v>0</v>
      </c>
      <c r="H138" s="158"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192</v>
      </c>
      <c r="C139" s="138">
        <v>613923</v>
      </c>
      <c r="D139" s="161">
        <v>0</v>
      </c>
      <c r="E139" s="161"/>
      <c r="F139" s="162">
        <f t="shared" si="3"/>
        <v>0</v>
      </c>
      <c r="G139" s="158">
        <v>0</v>
      </c>
      <c r="H139" s="158">
        <v>0</v>
      </c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193</v>
      </c>
      <c r="C140" s="138">
        <v>613924</v>
      </c>
      <c r="D140" s="161">
        <v>0</v>
      </c>
      <c r="E140" s="161"/>
      <c r="F140" s="162">
        <f t="shared" si="3"/>
        <v>0</v>
      </c>
      <c r="G140" s="158">
        <v>0</v>
      </c>
      <c r="H140" s="158"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194</v>
      </c>
      <c r="C141" s="138">
        <v>613932</v>
      </c>
      <c r="D141" s="161">
        <v>1922000</v>
      </c>
      <c r="E141" s="161">
        <v>-350000</v>
      </c>
      <c r="F141" s="162">
        <f t="shared" si="3"/>
        <v>1572000</v>
      </c>
      <c r="G141" s="158">
        <v>1221498</v>
      </c>
      <c r="H141" s="158">
        <v>1973472</v>
      </c>
      <c r="I141" s="128">
        <f t="shared" si="4"/>
        <v>0.77703435114503816</v>
      </c>
      <c r="J141" s="129">
        <f t="shared" si="5"/>
        <v>0.61895887045775166</v>
      </c>
    </row>
    <row r="142" spans="1:10" x14ac:dyDescent="0.25">
      <c r="A142" s="45"/>
      <c r="B142" s="137" t="s">
        <v>195</v>
      </c>
      <c r="C142" s="138">
        <v>613934</v>
      </c>
      <c r="D142" s="161">
        <v>0</v>
      </c>
      <c r="E142" s="161"/>
      <c r="F142" s="162">
        <f t="shared" si="3"/>
        <v>0</v>
      </c>
      <c r="G142" s="158">
        <v>0</v>
      </c>
      <c r="H142" s="158">
        <v>0</v>
      </c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196</v>
      </c>
      <c r="C143" s="138">
        <v>613936</v>
      </c>
      <c r="D143" s="161">
        <v>80000</v>
      </c>
      <c r="E143" s="161"/>
      <c r="F143" s="162">
        <f t="shared" si="3"/>
        <v>80000</v>
      </c>
      <c r="G143" s="158">
        <v>71446</v>
      </c>
      <c r="H143" s="158">
        <v>74460</v>
      </c>
      <c r="I143" s="128">
        <f t="shared" si="4"/>
        <v>0.89307499999999995</v>
      </c>
      <c r="J143" s="129">
        <f t="shared" si="5"/>
        <v>0.95952189094816009</v>
      </c>
    </row>
    <row r="144" spans="1:10" x14ac:dyDescent="0.25">
      <c r="A144" s="45"/>
      <c r="B144" s="137" t="s">
        <v>197</v>
      </c>
      <c r="C144" s="138">
        <v>613937</v>
      </c>
      <c r="D144" s="161">
        <v>30000</v>
      </c>
      <c r="E144" s="161"/>
      <c r="F144" s="162">
        <f t="shared" si="3"/>
        <v>30000</v>
      </c>
      <c r="G144" s="158">
        <v>19989</v>
      </c>
      <c r="H144" s="158">
        <v>23160</v>
      </c>
      <c r="I144" s="128">
        <f t="shared" si="4"/>
        <v>0.6663</v>
      </c>
      <c r="J144" s="129">
        <f t="shared" si="5"/>
        <v>0.86308290155440415</v>
      </c>
    </row>
    <row r="145" spans="1:10" x14ac:dyDescent="0.25">
      <c r="A145" s="45"/>
      <c r="B145" s="137" t="s">
        <v>198</v>
      </c>
      <c r="C145" s="138">
        <v>613938</v>
      </c>
      <c r="D145" s="161">
        <v>0</v>
      </c>
      <c r="E145" s="161"/>
      <c r="F145" s="162">
        <f t="shared" si="3"/>
        <v>0</v>
      </c>
      <c r="G145" s="158">
        <v>0</v>
      </c>
      <c r="H145" s="158">
        <v>0</v>
      </c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199</v>
      </c>
      <c r="C146" s="138">
        <v>613939</v>
      </c>
      <c r="D146" s="161">
        <v>0</v>
      </c>
      <c r="E146" s="161"/>
      <c r="F146" s="162">
        <f t="shared" si="3"/>
        <v>0</v>
      </c>
      <c r="G146" s="158">
        <v>0</v>
      </c>
      <c r="H146" s="158">
        <v>0</v>
      </c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200</v>
      </c>
      <c r="C147" s="138">
        <v>613941</v>
      </c>
      <c r="D147" s="161">
        <v>5000</v>
      </c>
      <c r="E147" s="161"/>
      <c r="F147" s="162">
        <f t="shared" si="3"/>
        <v>5000</v>
      </c>
      <c r="G147" s="158">
        <v>3162</v>
      </c>
      <c r="H147" s="158">
        <v>5707</v>
      </c>
      <c r="I147" s="128">
        <f t="shared" si="4"/>
        <v>0.63239999999999996</v>
      </c>
      <c r="J147" s="129">
        <f t="shared" si="5"/>
        <v>0.55405642193797089</v>
      </c>
    </row>
    <row r="148" spans="1:10" x14ac:dyDescent="0.25">
      <c r="A148" s="45"/>
      <c r="B148" s="137" t="s">
        <v>201</v>
      </c>
      <c r="C148" s="138">
        <v>613949</v>
      </c>
      <c r="D148" s="161">
        <v>0</v>
      </c>
      <c r="E148" s="161"/>
      <c r="F148" s="162">
        <f t="shared" si="3"/>
        <v>0</v>
      </c>
      <c r="G148" s="158">
        <v>0</v>
      </c>
      <c r="H148" s="158">
        <v>0</v>
      </c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182</v>
      </c>
      <c r="C149" s="138">
        <v>613961</v>
      </c>
      <c r="D149" s="161">
        <v>0</v>
      </c>
      <c r="E149" s="161"/>
      <c r="F149" s="162">
        <f t="shared" si="3"/>
        <v>0</v>
      </c>
      <c r="G149" s="158">
        <v>0</v>
      </c>
      <c r="H149" s="158">
        <v>0</v>
      </c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230</v>
      </c>
      <c r="C150" s="138">
        <v>613962</v>
      </c>
      <c r="D150" s="161">
        <v>0</v>
      </c>
      <c r="E150" s="161"/>
      <c r="F150" s="162">
        <f t="shared" si="3"/>
        <v>0</v>
      </c>
      <c r="G150" s="158">
        <v>0</v>
      </c>
      <c r="H150" s="158">
        <v>0</v>
      </c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202</v>
      </c>
      <c r="C151" s="138">
        <v>613966</v>
      </c>
      <c r="D151" s="161">
        <v>80000</v>
      </c>
      <c r="E151" s="161"/>
      <c r="F151" s="162">
        <f t="shared" si="3"/>
        <v>80000</v>
      </c>
      <c r="G151" s="158">
        <v>50614</v>
      </c>
      <c r="H151" s="158">
        <v>45009</v>
      </c>
      <c r="I151" s="128">
        <f t="shared" si="4"/>
        <v>0.63267499999999999</v>
      </c>
      <c r="J151" s="129">
        <f t="shared" si="5"/>
        <v>1.1245306494256704</v>
      </c>
    </row>
    <row r="152" spans="1:10" x14ac:dyDescent="0.25">
      <c r="A152" s="45"/>
      <c r="B152" s="137" t="s">
        <v>203</v>
      </c>
      <c r="C152" s="138">
        <v>613967</v>
      </c>
      <c r="D152" s="161">
        <v>6000</v>
      </c>
      <c r="E152" s="161">
        <v>0</v>
      </c>
      <c r="F152" s="162">
        <f t="shared" si="3"/>
        <v>6000</v>
      </c>
      <c r="G152" s="158">
        <v>4052</v>
      </c>
      <c r="H152" s="158">
        <v>2401</v>
      </c>
      <c r="I152" s="128">
        <f t="shared" si="4"/>
        <v>0.67533333333333334</v>
      </c>
      <c r="J152" s="129">
        <f t="shared" si="5"/>
        <v>1.6876301541024572</v>
      </c>
    </row>
    <row r="153" spans="1:10" x14ac:dyDescent="0.25">
      <c r="A153" s="45"/>
      <c r="B153" s="137" t="s">
        <v>204</v>
      </c>
      <c r="C153" s="138">
        <v>613968</v>
      </c>
      <c r="D153" s="161">
        <v>300000</v>
      </c>
      <c r="E153" s="161">
        <v>0</v>
      </c>
      <c r="F153" s="162">
        <f t="shared" si="3"/>
        <v>300000</v>
      </c>
      <c r="G153" s="158">
        <v>350233</v>
      </c>
      <c r="H153" s="158">
        <v>325491</v>
      </c>
      <c r="I153" s="128">
        <f t="shared" si="4"/>
        <v>1.1674433333333334</v>
      </c>
      <c r="J153" s="129">
        <f t="shared" si="5"/>
        <v>1.0760143905668667</v>
      </c>
    </row>
    <row r="154" spans="1:10" x14ac:dyDescent="0.25">
      <c r="A154" s="45"/>
      <c r="B154" s="137" t="s">
        <v>205</v>
      </c>
      <c r="C154" s="138">
        <v>613971</v>
      </c>
      <c r="D154" s="161">
        <v>0</v>
      </c>
      <c r="E154" s="161"/>
      <c r="F154" s="162">
        <f t="shared" si="3"/>
        <v>0</v>
      </c>
      <c r="G154" s="158">
        <v>0</v>
      </c>
      <c r="H154" s="158">
        <v>0</v>
      </c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206</v>
      </c>
      <c r="C155" s="138">
        <v>613972</v>
      </c>
      <c r="D155" s="161">
        <v>0</v>
      </c>
      <c r="E155" s="161"/>
      <c r="F155" s="162">
        <f t="shared" si="3"/>
        <v>0</v>
      </c>
      <c r="G155" s="158">
        <v>0</v>
      </c>
      <c r="H155" s="158">
        <v>0</v>
      </c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207</v>
      </c>
      <c r="C156" s="138">
        <v>613973</v>
      </c>
      <c r="D156" s="161">
        <v>14000</v>
      </c>
      <c r="E156" s="161"/>
      <c r="F156" s="162">
        <f t="shared" si="3"/>
        <v>14000</v>
      </c>
      <c r="G156" s="158">
        <v>13623</v>
      </c>
      <c r="H156" s="158">
        <v>15104</v>
      </c>
      <c r="I156" s="128">
        <f t="shared" si="4"/>
        <v>0.97307142857142859</v>
      </c>
      <c r="J156" s="129">
        <f t="shared" si="5"/>
        <v>0.90194650423728817</v>
      </c>
    </row>
    <row r="157" spans="1:10" x14ac:dyDescent="0.25">
      <c r="A157" s="45"/>
      <c r="B157" s="137" t="s">
        <v>232</v>
      </c>
      <c r="C157" s="138">
        <v>613985</v>
      </c>
      <c r="D157" s="161">
        <v>0</v>
      </c>
      <c r="E157" s="161"/>
      <c r="F157" s="162">
        <f t="shared" si="3"/>
        <v>0</v>
      </c>
      <c r="G157" s="158">
        <v>0</v>
      </c>
      <c r="H157" s="158">
        <v>0</v>
      </c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209</v>
      </c>
      <c r="C158" s="138">
        <v>613987</v>
      </c>
      <c r="D158" s="161">
        <v>3000</v>
      </c>
      <c r="E158" s="161"/>
      <c r="F158" s="162">
        <f t="shared" si="3"/>
        <v>3000</v>
      </c>
      <c r="G158" s="158">
        <v>1392</v>
      </c>
      <c r="H158" s="158">
        <v>1514</v>
      </c>
      <c r="I158" s="128">
        <f t="shared" si="4"/>
        <v>0.46400000000000002</v>
      </c>
      <c r="J158" s="129">
        <f t="shared" si="5"/>
        <v>0.91941875825627473</v>
      </c>
    </row>
    <row r="159" spans="1:10" x14ac:dyDescent="0.25">
      <c r="A159" s="45"/>
      <c r="B159" s="134" t="s">
        <v>210</v>
      </c>
      <c r="C159" s="135">
        <v>613989</v>
      </c>
      <c r="D159" s="161">
        <v>5000</v>
      </c>
      <c r="E159" s="161"/>
      <c r="F159" s="162">
        <f t="shared" si="3"/>
        <v>5000</v>
      </c>
      <c r="G159" s="158">
        <v>2637</v>
      </c>
      <c r="H159" s="158">
        <v>1938</v>
      </c>
      <c r="I159" s="128">
        <f t="shared" si="4"/>
        <v>0.52739999999999998</v>
      </c>
      <c r="J159" s="129">
        <f t="shared" si="5"/>
        <v>1.3606811145510835</v>
      </c>
    </row>
    <row r="160" spans="1:10" x14ac:dyDescent="0.25">
      <c r="A160" s="45"/>
      <c r="B160" s="134" t="s">
        <v>211</v>
      </c>
      <c r="C160" s="135">
        <v>613991</v>
      </c>
      <c r="D160" s="161">
        <v>6000</v>
      </c>
      <c r="E160" s="161">
        <v>0</v>
      </c>
      <c r="F160" s="162">
        <f t="shared" si="3"/>
        <v>6000</v>
      </c>
      <c r="G160" s="158">
        <v>6705</v>
      </c>
      <c r="H160" s="158">
        <v>9644</v>
      </c>
      <c r="I160" s="128">
        <f t="shared" si="4"/>
        <v>1.1174999999999999</v>
      </c>
      <c r="J160" s="129">
        <f t="shared" si="5"/>
        <v>0.69525093322272913</v>
      </c>
    </row>
    <row r="161" spans="1:10" x14ac:dyDescent="0.25">
      <c r="A161" s="45"/>
      <c r="B161" s="50"/>
      <c r="C161" s="51"/>
      <c r="D161" s="161"/>
      <c r="E161" s="161"/>
      <c r="F161" s="162">
        <f t="shared" si="3"/>
        <v>0</v>
      </c>
      <c r="G161" s="158"/>
      <c r="H161" s="158"/>
      <c r="I161" s="128" t="e">
        <f t="shared" si="4"/>
        <v>#DIV/0!</v>
      </c>
      <c r="J161" s="129" t="e">
        <f t="shared" si="5"/>
        <v>#DIV/0!</v>
      </c>
    </row>
    <row r="162" spans="1:10" ht="36.75" x14ac:dyDescent="0.25">
      <c r="A162" s="39">
        <v>16</v>
      </c>
      <c r="B162" s="46" t="s">
        <v>40</v>
      </c>
      <c r="C162" s="47">
        <v>614000</v>
      </c>
      <c r="D162" s="164">
        <v>0</v>
      </c>
      <c r="E162" s="164">
        <f>SUM(E163:E170)</f>
        <v>0</v>
      </c>
      <c r="F162" s="164">
        <f t="shared" si="3"/>
        <v>0</v>
      </c>
      <c r="G162" s="164"/>
      <c r="H162" s="164"/>
      <c r="I162" s="114" t="e">
        <f t="shared" si="4"/>
        <v>#DIV/0!</v>
      </c>
      <c r="J162" s="115" t="e">
        <f t="shared" si="5"/>
        <v>#DIV/0!</v>
      </c>
    </row>
    <row r="163" spans="1:10" ht="24.75" x14ac:dyDescent="0.25">
      <c r="A163" s="45">
        <v>17</v>
      </c>
      <c r="B163" s="52" t="s">
        <v>41</v>
      </c>
      <c r="C163" s="51">
        <v>614100</v>
      </c>
      <c r="D163" s="161">
        <v>0</v>
      </c>
      <c r="E163" s="161">
        <v>0</v>
      </c>
      <c r="F163" s="164">
        <f t="shared" si="3"/>
        <v>0</v>
      </c>
      <c r="G163" s="158">
        <v>0</v>
      </c>
      <c r="H163" s="158">
        <v>0</v>
      </c>
      <c r="I163" s="114" t="e">
        <f t="shared" si="4"/>
        <v>#DIV/0!</v>
      </c>
      <c r="J163" s="115" t="e">
        <f t="shared" si="5"/>
        <v>#DIV/0!</v>
      </c>
    </row>
    <row r="164" spans="1:10" ht="24.75" x14ac:dyDescent="0.25">
      <c r="A164" s="39">
        <v>18</v>
      </c>
      <c r="B164" s="52" t="s">
        <v>42</v>
      </c>
      <c r="C164" s="51">
        <v>614200</v>
      </c>
      <c r="D164" s="161">
        <v>0</v>
      </c>
      <c r="E164" s="161">
        <v>0</v>
      </c>
      <c r="F164" s="164">
        <f t="shared" si="3"/>
        <v>0</v>
      </c>
      <c r="G164" s="158">
        <v>0</v>
      </c>
      <c r="H164" s="158">
        <v>0</v>
      </c>
      <c r="I164" s="114" t="e">
        <f t="shared" si="4"/>
        <v>#DIV/0!</v>
      </c>
      <c r="J164" s="115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161">
        <v>0</v>
      </c>
      <c r="E165" s="161">
        <v>0</v>
      </c>
      <c r="F165" s="164">
        <f t="shared" si="3"/>
        <v>0</v>
      </c>
      <c r="G165" s="158">
        <v>0</v>
      </c>
      <c r="H165" s="158">
        <v>0</v>
      </c>
      <c r="I165" s="114" t="e">
        <f t="shared" si="4"/>
        <v>#DIV/0!</v>
      </c>
      <c r="J165" s="115" t="e">
        <f t="shared" si="5"/>
        <v>#DIV/0!</v>
      </c>
    </row>
    <row r="166" spans="1:10" ht="24.75" x14ac:dyDescent="0.25">
      <c r="A166" s="39">
        <v>20</v>
      </c>
      <c r="B166" s="50" t="s">
        <v>44</v>
      </c>
      <c r="C166" s="51">
        <v>614400</v>
      </c>
      <c r="D166" s="161">
        <v>0</v>
      </c>
      <c r="E166" s="161">
        <v>0</v>
      </c>
      <c r="F166" s="164">
        <f t="shared" si="3"/>
        <v>0</v>
      </c>
      <c r="G166" s="158">
        <v>0</v>
      </c>
      <c r="H166" s="158">
        <v>0</v>
      </c>
      <c r="I166" s="114" t="e">
        <f t="shared" si="4"/>
        <v>#DIV/0!</v>
      </c>
      <c r="J166" s="115" t="e">
        <f t="shared" si="5"/>
        <v>#DIV/0!</v>
      </c>
    </row>
    <row r="167" spans="1:10" ht="36.75" x14ac:dyDescent="0.25">
      <c r="A167" s="45">
        <v>21</v>
      </c>
      <c r="B167" s="53" t="s">
        <v>45</v>
      </c>
      <c r="C167" s="51">
        <v>614500</v>
      </c>
      <c r="D167" s="161">
        <v>0</v>
      </c>
      <c r="E167" s="161">
        <v>0</v>
      </c>
      <c r="F167" s="164">
        <f t="shared" si="3"/>
        <v>0</v>
      </c>
      <c r="G167" s="158">
        <v>0</v>
      </c>
      <c r="H167" s="158">
        <v>0</v>
      </c>
      <c r="I167" s="114" t="e">
        <f t="shared" si="4"/>
        <v>#DIV/0!</v>
      </c>
      <c r="J167" s="115" t="e">
        <f t="shared" si="5"/>
        <v>#DIV/0!</v>
      </c>
    </row>
    <row r="168" spans="1:10" ht="24.75" x14ac:dyDescent="0.25">
      <c r="A168" s="39">
        <v>22</v>
      </c>
      <c r="B168" s="50" t="s">
        <v>46</v>
      </c>
      <c r="C168" s="51">
        <v>614600</v>
      </c>
      <c r="D168" s="161">
        <v>0</v>
      </c>
      <c r="E168" s="161">
        <v>0</v>
      </c>
      <c r="F168" s="164">
        <f t="shared" si="3"/>
        <v>0</v>
      </c>
      <c r="G168" s="158">
        <v>0</v>
      </c>
      <c r="H168" s="158">
        <v>0</v>
      </c>
      <c r="I168" s="114" t="e">
        <f t="shared" si="4"/>
        <v>#DIV/0!</v>
      </c>
      <c r="J168" s="115" t="e">
        <f t="shared" si="5"/>
        <v>#DIV/0!</v>
      </c>
    </row>
    <row r="169" spans="1:10" ht="24.75" x14ac:dyDescent="0.25">
      <c r="A169" s="45">
        <v>23</v>
      </c>
      <c r="B169" s="52" t="s">
        <v>47</v>
      </c>
      <c r="C169" s="51">
        <v>614700</v>
      </c>
      <c r="D169" s="161">
        <v>0</v>
      </c>
      <c r="E169" s="161">
        <v>0</v>
      </c>
      <c r="F169" s="164">
        <f t="shared" si="3"/>
        <v>0</v>
      </c>
      <c r="G169" s="158">
        <v>0</v>
      </c>
      <c r="H169" s="158">
        <v>0</v>
      </c>
      <c r="I169" s="114" t="e">
        <f t="shared" si="4"/>
        <v>#DIV/0!</v>
      </c>
      <c r="J169" s="115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161">
        <v>0</v>
      </c>
      <c r="E170" s="161">
        <v>0</v>
      </c>
      <c r="F170" s="164">
        <f t="shared" si="3"/>
        <v>0</v>
      </c>
      <c r="G170" s="158">
        <v>0</v>
      </c>
      <c r="H170" s="158">
        <v>0</v>
      </c>
      <c r="I170" s="114" t="e">
        <f t="shared" si="4"/>
        <v>#DIV/0!</v>
      </c>
      <c r="J170" s="115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161">
        <v>0</v>
      </c>
      <c r="E171" s="161">
        <v>0</v>
      </c>
      <c r="F171" s="164">
        <f t="shared" si="3"/>
        <v>0</v>
      </c>
      <c r="G171" s="158">
        <v>0</v>
      </c>
      <c r="H171" s="158">
        <v>0</v>
      </c>
      <c r="I171" s="114" t="e">
        <f t="shared" si="4"/>
        <v>#DIV/0!</v>
      </c>
      <c r="J171" s="115" t="e">
        <f t="shared" si="5"/>
        <v>#DIV/0!</v>
      </c>
    </row>
    <row r="172" spans="1:10" ht="24.75" x14ac:dyDescent="0.25">
      <c r="A172" s="39">
        <v>26</v>
      </c>
      <c r="B172" s="56" t="s">
        <v>50</v>
      </c>
      <c r="C172" s="57">
        <v>616000</v>
      </c>
      <c r="D172" s="164">
        <v>0</v>
      </c>
      <c r="E172" s="164">
        <f>SUM(E173:E175)</f>
        <v>0</v>
      </c>
      <c r="F172" s="164">
        <f t="shared" si="3"/>
        <v>0</v>
      </c>
      <c r="G172" s="164"/>
      <c r="H172" s="164"/>
      <c r="I172" s="114" t="e">
        <f t="shared" si="4"/>
        <v>#DIV/0!</v>
      </c>
      <c r="J172" s="115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161">
        <v>0</v>
      </c>
      <c r="E173" s="161"/>
      <c r="F173" s="164">
        <f t="shared" si="3"/>
        <v>0</v>
      </c>
      <c r="G173" s="158">
        <v>0</v>
      </c>
      <c r="H173" s="158">
        <v>0</v>
      </c>
      <c r="I173" s="114" t="e">
        <f t="shared" si="4"/>
        <v>#DIV/0!</v>
      </c>
      <c r="J173" s="115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161">
        <v>0</v>
      </c>
      <c r="E174" s="161"/>
      <c r="F174" s="164">
        <f t="shared" si="3"/>
        <v>0</v>
      </c>
      <c r="G174" s="158">
        <v>0</v>
      </c>
      <c r="H174" s="158">
        <v>0</v>
      </c>
      <c r="I174" s="114" t="e">
        <f t="shared" si="4"/>
        <v>#DIV/0!</v>
      </c>
      <c r="J174" s="115" t="e">
        <f t="shared" si="5"/>
        <v>#DIV/0!</v>
      </c>
    </row>
    <row r="175" spans="1:10" ht="24.75" x14ac:dyDescent="0.25">
      <c r="A175" s="45">
        <v>29</v>
      </c>
      <c r="B175" s="50" t="s">
        <v>53</v>
      </c>
      <c r="C175" s="51">
        <v>616300</v>
      </c>
      <c r="D175" s="161">
        <v>0</v>
      </c>
      <c r="E175" s="161"/>
      <c r="F175" s="164">
        <f t="shared" si="3"/>
        <v>0</v>
      </c>
      <c r="G175" s="158">
        <v>0</v>
      </c>
      <c r="H175" s="158">
        <v>0</v>
      </c>
      <c r="I175" s="114" t="e">
        <f t="shared" si="4"/>
        <v>#DIV/0!</v>
      </c>
      <c r="J175" s="115" t="e">
        <f t="shared" si="5"/>
        <v>#DIV/0!</v>
      </c>
    </row>
    <row r="176" spans="1:10" ht="24.75" x14ac:dyDescent="0.25">
      <c r="A176" s="45">
        <v>30</v>
      </c>
      <c r="B176" s="40" t="s">
        <v>54</v>
      </c>
      <c r="C176" s="41"/>
      <c r="D176" s="42">
        <v>166000</v>
      </c>
      <c r="E176" s="42">
        <f>SUM(E177+E199)</f>
        <v>0</v>
      </c>
      <c r="F176" s="42">
        <f>SUM(D176+E176)</f>
        <v>166000</v>
      </c>
      <c r="G176" s="94">
        <f>SUM(G177+G199)</f>
        <v>0</v>
      </c>
      <c r="H176" s="94">
        <f>SUM(H177+H199)</f>
        <v>157815</v>
      </c>
      <c r="I176" s="114">
        <f t="shared" si="4"/>
        <v>0</v>
      </c>
      <c r="J176" s="115">
        <f t="shared" si="5"/>
        <v>0</v>
      </c>
    </row>
    <row r="177" spans="1:25" ht="24.75" x14ac:dyDescent="0.25">
      <c r="A177" s="39">
        <v>31</v>
      </c>
      <c r="B177" s="46" t="s">
        <v>55</v>
      </c>
      <c r="C177" s="47">
        <v>821000</v>
      </c>
      <c r="D177" s="90">
        <v>166000</v>
      </c>
      <c r="E177" s="90">
        <f>SUM(E178+E179+E180+E195+E196+E198)</f>
        <v>0</v>
      </c>
      <c r="F177" s="90">
        <f>SUM(D177+E177)</f>
        <v>166000</v>
      </c>
      <c r="G177" s="95"/>
      <c r="H177" s="90">
        <v>157815</v>
      </c>
      <c r="I177" s="114">
        <f t="shared" si="4"/>
        <v>0</v>
      </c>
      <c r="J177" s="115">
        <f t="shared" si="5"/>
        <v>0</v>
      </c>
    </row>
    <row r="178" spans="1:25" ht="24.75" x14ac:dyDescent="0.25">
      <c r="A178" s="45">
        <v>32</v>
      </c>
      <c r="B178" s="58" t="s">
        <v>56</v>
      </c>
      <c r="C178" s="51">
        <v>821100</v>
      </c>
      <c r="D178" s="89">
        <v>0</v>
      </c>
      <c r="E178" s="89"/>
      <c r="F178" s="90">
        <f t="shared" si="3"/>
        <v>0</v>
      </c>
      <c r="G178" s="96"/>
      <c r="H178" s="97"/>
      <c r="I178" s="114" t="e">
        <f t="shared" si="4"/>
        <v>#DIV/0!</v>
      </c>
      <c r="J178" s="115" t="e">
        <f t="shared" si="5"/>
        <v>#DIV/0!</v>
      </c>
    </row>
    <row r="179" spans="1:25" x14ac:dyDescent="0.25">
      <c r="A179" s="39">
        <v>33</v>
      </c>
      <c r="B179" s="50" t="s">
        <v>57</v>
      </c>
      <c r="C179" s="51">
        <v>821200</v>
      </c>
      <c r="D179" s="89">
        <v>0</v>
      </c>
      <c r="E179" s="89"/>
      <c r="F179" s="90">
        <f t="shared" si="3"/>
        <v>0</v>
      </c>
      <c r="G179" s="91"/>
      <c r="H179" s="87"/>
      <c r="I179" s="114" t="e">
        <f t="shared" si="4"/>
        <v>#DIV/0!</v>
      </c>
      <c r="J179" s="115" t="e">
        <f t="shared" si="5"/>
        <v>#DIV/0!</v>
      </c>
    </row>
    <row r="180" spans="1:25" x14ac:dyDescent="0.25">
      <c r="A180" s="122">
        <v>34</v>
      </c>
      <c r="B180" s="108" t="s">
        <v>58</v>
      </c>
      <c r="C180" s="109">
        <v>821300</v>
      </c>
      <c r="D180" s="124">
        <f>SUM(D181:D194)</f>
        <v>166000</v>
      </c>
      <c r="E180" s="124">
        <f>SUM(E181:E194)</f>
        <v>0</v>
      </c>
      <c r="F180" s="125">
        <f t="shared" si="3"/>
        <v>166000</v>
      </c>
      <c r="G180" s="126">
        <f>SUM(G181:G194)</f>
        <v>0</v>
      </c>
      <c r="H180" s="113">
        <f>SUM(H181:H194)</f>
        <v>157815</v>
      </c>
      <c r="I180" s="114">
        <f t="shared" si="4"/>
        <v>0</v>
      </c>
      <c r="J180" s="115">
        <f t="shared" si="5"/>
        <v>0</v>
      </c>
    </row>
    <row r="181" spans="1:25" x14ac:dyDescent="0.25">
      <c r="A181" s="45"/>
      <c r="B181" s="140" t="s">
        <v>212</v>
      </c>
      <c r="C181" s="135">
        <v>821311</v>
      </c>
      <c r="D181" s="161">
        <v>38000</v>
      </c>
      <c r="E181" s="161">
        <v>0</v>
      </c>
      <c r="F181" s="162">
        <f t="shared" si="3"/>
        <v>38000</v>
      </c>
      <c r="G181" s="85">
        <v>0</v>
      </c>
      <c r="H181" s="85">
        <v>38014</v>
      </c>
      <c r="I181" s="128">
        <f t="shared" si="4"/>
        <v>0</v>
      </c>
      <c r="J181" s="129">
        <f t="shared" si="5"/>
        <v>0</v>
      </c>
    </row>
    <row r="182" spans="1:25" x14ac:dyDescent="0.25">
      <c r="A182" s="45"/>
      <c r="B182" s="140" t="s">
        <v>213</v>
      </c>
      <c r="C182" s="135">
        <v>821312</v>
      </c>
      <c r="D182" s="161">
        <v>93000</v>
      </c>
      <c r="E182" s="161">
        <v>0</v>
      </c>
      <c r="F182" s="162">
        <f t="shared" si="3"/>
        <v>93000</v>
      </c>
      <c r="G182" s="85">
        <v>0</v>
      </c>
      <c r="H182" s="85">
        <v>88794</v>
      </c>
      <c r="I182" s="128">
        <f t="shared" si="4"/>
        <v>0</v>
      </c>
      <c r="J182" s="129">
        <f t="shared" si="5"/>
        <v>0</v>
      </c>
    </row>
    <row r="183" spans="1:25" x14ac:dyDescent="0.25">
      <c r="A183" s="45"/>
      <c r="B183" s="140" t="s">
        <v>214</v>
      </c>
      <c r="C183" s="135">
        <v>821313</v>
      </c>
      <c r="D183" s="161">
        <v>26000</v>
      </c>
      <c r="E183" s="161">
        <v>0</v>
      </c>
      <c r="F183" s="162">
        <f t="shared" si="3"/>
        <v>26000</v>
      </c>
      <c r="G183" s="85">
        <v>0</v>
      </c>
      <c r="H183" s="85">
        <v>25969</v>
      </c>
      <c r="I183" s="128">
        <f t="shared" si="4"/>
        <v>0</v>
      </c>
      <c r="J183" s="129">
        <f t="shared" si="5"/>
        <v>0</v>
      </c>
    </row>
    <row r="184" spans="1:25" x14ac:dyDescent="0.25">
      <c r="A184" s="45"/>
      <c r="B184" s="140" t="s">
        <v>215</v>
      </c>
      <c r="C184" s="135">
        <v>821314</v>
      </c>
      <c r="D184" s="161">
        <v>0</v>
      </c>
      <c r="E184" s="161">
        <v>0</v>
      </c>
      <c r="F184" s="162">
        <f t="shared" si="3"/>
        <v>0</v>
      </c>
      <c r="G184" s="85">
        <v>0</v>
      </c>
      <c r="H184" s="85">
        <v>0</v>
      </c>
      <c r="I184" s="128" t="e">
        <f t="shared" si="4"/>
        <v>#DIV/0!</v>
      </c>
      <c r="J184" s="129" t="e">
        <f t="shared" si="5"/>
        <v>#DIV/0!</v>
      </c>
    </row>
    <row r="185" spans="1:25" x14ac:dyDescent="0.25">
      <c r="A185" s="45"/>
      <c r="B185" s="140" t="s">
        <v>216</v>
      </c>
      <c r="C185" s="135">
        <v>821319</v>
      </c>
      <c r="D185" s="161">
        <v>0</v>
      </c>
      <c r="E185" s="161">
        <v>0</v>
      </c>
      <c r="F185" s="162">
        <f t="shared" si="3"/>
        <v>0</v>
      </c>
      <c r="G185" s="85">
        <v>0</v>
      </c>
      <c r="H185" s="85">
        <v>0</v>
      </c>
      <c r="I185" s="128" t="e">
        <f t="shared" si="4"/>
        <v>#DIV/0!</v>
      </c>
      <c r="J185" s="129" t="e">
        <f t="shared" si="5"/>
        <v>#DIV/0!</v>
      </c>
    </row>
    <row r="186" spans="1:25" x14ac:dyDescent="0.25">
      <c r="A186" s="45"/>
      <c r="B186" s="140" t="s">
        <v>217</v>
      </c>
      <c r="C186" s="178">
        <v>821321</v>
      </c>
      <c r="D186" s="179">
        <v>0</v>
      </c>
      <c r="E186" s="179">
        <v>0</v>
      </c>
      <c r="F186" s="180">
        <f t="shared" si="3"/>
        <v>0</v>
      </c>
      <c r="G186" s="181">
        <v>0</v>
      </c>
      <c r="H186" s="181">
        <v>0</v>
      </c>
      <c r="I186" s="182" t="e">
        <f t="shared" si="4"/>
        <v>#DIV/0!</v>
      </c>
      <c r="J186" s="183" t="e">
        <f t="shared" si="5"/>
        <v>#DIV/0!</v>
      </c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</row>
    <row r="187" spans="1:25" x14ac:dyDescent="0.25">
      <c r="A187" s="45"/>
      <c r="B187" s="140" t="s">
        <v>218</v>
      </c>
      <c r="C187" s="135">
        <v>821329</v>
      </c>
      <c r="D187" s="161">
        <v>0</v>
      </c>
      <c r="E187" s="161">
        <v>0</v>
      </c>
      <c r="F187" s="162">
        <f t="shared" si="3"/>
        <v>0</v>
      </c>
      <c r="G187" s="85">
        <v>0</v>
      </c>
      <c r="H187" s="85">
        <v>0</v>
      </c>
      <c r="I187" s="128" t="e">
        <f t="shared" si="4"/>
        <v>#DIV/0!</v>
      </c>
      <c r="J187" s="129" t="e">
        <f t="shared" si="5"/>
        <v>#DIV/0!</v>
      </c>
      <c r="K187" s="130"/>
      <c r="L187" s="130"/>
      <c r="M187" s="130"/>
      <c r="N187" s="130"/>
      <c r="O187" s="130"/>
      <c r="P187" s="130"/>
      <c r="Q187" s="130"/>
      <c r="R187" s="130"/>
    </row>
    <row r="188" spans="1:25" x14ac:dyDescent="0.25">
      <c r="A188" s="45"/>
      <c r="B188" s="140" t="s">
        <v>219</v>
      </c>
      <c r="C188" s="135">
        <v>821334</v>
      </c>
      <c r="D188" s="161">
        <v>0</v>
      </c>
      <c r="E188" s="161">
        <v>0</v>
      </c>
      <c r="F188" s="162">
        <f t="shared" si="3"/>
        <v>0</v>
      </c>
      <c r="G188" s="85">
        <v>0</v>
      </c>
      <c r="H188" s="85">
        <v>0</v>
      </c>
      <c r="I188" s="128" t="e">
        <f t="shared" si="4"/>
        <v>#DIV/0!</v>
      </c>
      <c r="J188" s="129" t="e">
        <f t="shared" si="5"/>
        <v>#DIV/0!</v>
      </c>
    </row>
    <row r="189" spans="1:25" x14ac:dyDescent="0.25">
      <c r="A189" s="45"/>
      <c r="B189" s="140" t="s">
        <v>220</v>
      </c>
      <c r="C189" s="135">
        <v>821341</v>
      </c>
      <c r="D189" s="161">
        <v>7000</v>
      </c>
      <c r="E189" s="161">
        <v>0</v>
      </c>
      <c r="F189" s="162">
        <f t="shared" si="3"/>
        <v>7000</v>
      </c>
      <c r="G189" s="85">
        <v>0</v>
      </c>
      <c r="H189" s="85">
        <v>2925</v>
      </c>
      <c r="I189" s="128">
        <f t="shared" si="4"/>
        <v>0</v>
      </c>
      <c r="J189" s="129">
        <f t="shared" si="5"/>
        <v>0</v>
      </c>
      <c r="U189" s="130"/>
    </row>
    <row r="190" spans="1:25" x14ac:dyDescent="0.25">
      <c r="A190" s="45"/>
      <c r="B190" s="140" t="s">
        <v>221</v>
      </c>
      <c r="C190" s="135">
        <v>821372</v>
      </c>
      <c r="D190" s="161">
        <v>0</v>
      </c>
      <c r="E190" s="161">
        <v>0</v>
      </c>
      <c r="F190" s="162">
        <f t="shared" si="3"/>
        <v>0</v>
      </c>
      <c r="G190" s="85">
        <v>0</v>
      </c>
      <c r="H190" s="85">
        <v>0</v>
      </c>
      <c r="I190" s="128" t="e">
        <f t="shared" si="4"/>
        <v>#DIV/0!</v>
      </c>
      <c r="J190" s="129" t="e">
        <f t="shared" si="5"/>
        <v>#DIV/0!</v>
      </c>
    </row>
    <row r="191" spans="1:25" x14ac:dyDescent="0.25">
      <c r="A191" s="45"/>
      <c r="B191" s="140" t="s">
        <v>222</v>
      </c>
      <c r="C191" s="135">
        <v>821361</v>
      </c>
      <c r="D191" s="161">
        <v>0</v>
      </c>
      <c r="E191" s="161">
        <v>0</v>
      </c>
      <c r="F191" s="162">
        <f t="shared" si="3"/>
        <v>0</v>
      </c>
      <c r="G191" s="85">
        <v>0</v>
      </c>
      <c r="H191" s="85">
        <v>0</v>
      </c>
      <c r="I191" s="128" t="e">
        <f t="shared" si="4"/>
        <v>#DIV/0!</v>
      </c>
      <c r="J191" s="129" t="e">
        <f t="shared" si="5"/>
        <v>#DIV/0!</v>
      </c>
    </row>
    <row r="192" spans="1:25" x14ac:dyDescent="0.25">
      <c r="A192" s="45"/>
      <c r="B192" s="140" t="s">
        <v>223</v>
      </c>
      <c r="C192" s="135">
        <v>821371</v>
      </c>
      <c r="D192" s="161">
        <v>0</v>
      </c>
      <c r="E192" s="161"/>
      <c r="F192" s="162">
        <f t="shared" si="3"/>
        <v>0</v>
      </c>
      <c r="G192" s="85">
        <v>0</v>
      </c>
      <c r="H192" s="85">
        <v>0</v>
      </c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224</v>
      </c>
      <c r="C193" s="135">
        <v>821399</v>
      </c>
      <c r="D193" s="161">
        <v>2000</v>
      </c>
      <c r="E193" s="161">
        <v>0</v>
      </c>
      <c r="F193" s="162">
        <f t="shared" si="3"/>
        <v>2000</v>
      </c>
      <c r="G193" s="85">
        <v>0</v>
      </c>
      <c r="H193" s="85">
        <v>2113</v>
      </c>
      <c r="I193" s="128">
        <f t="shared" si="4"/>
        <v>0</v>
      </c>
      <c r="J193" s="129">
        <f t="shared" si="5"/>
        <v>0</v>
      </c>
    </row>
    <row r="194" spans="1:10" x14ac:dyDescent="0.25">
      <c r="A194" s="45"/>
      <c r="B194" s="50"/>
      <c r="C194" s="51"/>
      <c r="D194" s="161"/>
      <c r="E194" s="161"/>
      <c r="F194" s="164"/>
      <c r="G194" s="85">
        <v>0</v>
      </c>
      <c r="H194" s="85"/>
      <c r="I194" s="128" t="e">
        <f t="shared" si="4"/>
        <v>#DIV/0!</v>
      </c>
      <c r="J194" s="129" t="e">
        <f t="shared" si="5"/>
        <v>#DIV/0!</v>
      </c>
    </row>
    <row r="195" spans="1:10" ht="24.75" x14ac:dyDescent="0.25">
      <c r="A195" s="39">
        <v>35</v>
      </c>
      <c r="B195" s="50" t="s">
        <v>59</v>
      </c>
      <c r="C195" s="51">
        <v>821400</v>
      </c>
      <c r="D195" s="161">
        <v>0</v>
      </c>
      <c r="E195" s="161">
        <v>0</v>
      </c>
      <c r="F195" s="164">
        <f t="shared" si="3"/>
        <v>0</v>
      </c>
      <c r="G195" s="85">
        <v>0</v>
      </c>
      <c r="H195" s="85">
        <v>0</v>
      </c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3"/>
        <v>0</v>
      </c>
      <c r="G196" s="184">
        <f>SUM(G197)</f>
        <v>0</v>
      </c>
      <c r="H196" s="113">
        <f>SUM(H197)</f>
        <v>0</v>
      </c>
      <c r="I196" s="114" t="e">
        <f t="shared" si="4"/>
        <v>#DIV/0!</v>
      </c>
      <c r="J196" s="115" t="e">
        <f t="shared" si="5"/>
        <v>#DIV/0!</v>
      </c>
    </row>
    <row r="197" spans="1:10" x14ac:dyDescent="0.25">
      <c r="A197" s="45"/>
      <c r="B197" s="141" t="s">
        <v>225</v>
      </c>
      <c r="C197" s="138">
        <v>821512</v>
      </c>
      <c r="D197" s="161">
        <v>0</v>
      </c>
      <c r="E197" s="161">
        <v>0</v>
      </c>
      <c r="F197" s="164"/>
      <c r="G197" s="158"/>
      <c r="H197" s="163">
        <v>0</v>
      </c>
      <c r="I197" s="128" t="e">
        <f t="shared" si="4"/>
        <v>#DIV/0!</v>
      </c>
      <c r="J197" s="129" t="e">
        <f t="shared" si="5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161">
        <v>0</v>
      </c>
      <c r="E198" s="161">
        <v>0</v>
      </c>
      <c r="F198" s="164">
        <v>0</v>
      </c>
      <c r="G198" s="158">
        <v>0</v>
      </c>
      <c r="H198" s="163">
        <v>0</v>
      </c>
      <c r="I198" s="114" t="e">
        <f t="shared" si="4"/>
        <v>#DIV/0!</v>
      </c>
      <c r="J198" s="115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164">
        <f>SUM(D200:D202)</f>
        <v>0</v>
      </c>
      <c r="E199" s="164">
        <f>SUM(E200:E202)</f>
        <v>0</v>
      </c>
      <c r="F199" s="164">
        <f t="shared" si="3"/>
        <v>0</v>
      </c>
      <c r="G199" s="164">
        <v>0</v>
      </c>
      <c r="H199" s="165">
        <v>0</v>
      </c>
      <c r="I199" s="114" t="e">
        <f t="shared" si="4"/>
        <v>#DIV/0!</v>
      </c>
      <c r="J199" s="115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161">
        <v>0</v>
      </c>
      <c r="E200" s="161">
        <v>0</v>
      </c>
      <c r="F200" s="164">
        <f t="shared" si="3"/>
        <v>0</v>
      </c>
      <c r="G200" s="158">
        <v>0</v>
      </c>
      <c r="H200" s="163">
        <v>0</v>
      </c>
      <c r="I200" s="114" t="e">
        <f t="shared" si="4"/>
        <v>#DIV/0!</v>
      </c>
      <c r="J200" s="115" t="e">
        <f t="shared" si="5"/>
        <v>#DIV/0!</v>
      </c>
    </row>
    <row r="201" spans="1:10" ht="36.75" x14ac:dyDescent="0.25">
      <c r="A201" s="45">
        <v>40</v>
      </c>
      <c r="B201" s="60" t="s">
        <v>64</v>
      </c>
      <c r="C201" s="51">
        <v>615200</v>
      </c>
      <c r="D201" s="161">
        <v>0</v>
      </c>
      <c r="E201" s="161">
        <v>0</v>
      </c>
      <c r="F201" s="164">
        <f t="shared" si="3"/>
        <v>0</v>
      </c>
      <c r="G201" s="158">
        <v>0</v>
      </c>
      <c r="H201" s="163">
        <v>0</v>
      </c>
      <c r="I201" s="114" t="e">
        <f t="shared" si="4"/>
        <v>#DIV/0!</v>
      </c>
      <c r="J201" s="115" t="e">
        <f t="shared" si="5"/>
        <v>#DIV/0!</v>
      </c>
    </row>
    <row r="202" spans="1:10" ht="24.75" x14ac:dyDescent="0.25">
      <c r="A202" s="39">
        <v>41</v>
      </c>
      <c r="B202" s="52" t="s">
        <v>65</v>
      </c>
      <c r="C202" s="51">
        <v>615300</v>
      </c>
      <c r="D202" s="161">
        <v>0</v>
      </c>
      <c r="E202" s="161">
        <v>0</v>
      </c>
      <c r="F202" s="164">
        <f t="shared" si="3"/>
        <v>0</v>
      </c>
      <c r="G202" s="161">
        <v>0</v>
      </c>
      <c r="H202" s="166">
        <v>0</v>
      </c>
      <c r="I202" s="114" t="e">
        <f t="shared" si="4"/>
        <v>#DIV/0!</v>
      </c>
      <c r="J202" s="115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67">
        <f>SUM(D204:D210)</f>
        <v>0</v>
      </c>
      <c r="E203" s="167">
        <f>SUM(E204:E210)</f>
        <v>0</v>
      </c>
      <c r="F203" s="167">
        <f t="shared" si="3"/>
        <v>0</v>
      </c>
      <c r="G203" s="168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ht="24" x14ac:dyDescent="0.25">
      <c r="A204" s="39">
        <v>43</v>
      </c>
      <c r="B204" s="62" t="s">
        <v>67</v>
      </c>
      <c r="C204" s="55">
        <v>822100</v>
      </c>
      <c r="D204" s="161">
        <v>0</v>
      </c>
      <c r="E204" s="161">
        <v>0</v>
      </c>
      <c r="F204" s="164">
        <f t="shared" si="3"/>
        <v>0</v>
      </c>
      <c r="G204" s="166">
        <v>0</v>
      </c>
      <c r="H204" s="97">
        <v>0</v>
      </c>
      <c r="I204" s="114" t="e">
        <f t="shared" si="4"/>
        <v>#DIV/0!</v>
      </c>
      <c r="J204" s="115" t="e">
        <f t="shared" si="5"/>
        <v>#DIV/0!</v>
      </c>
    </row>
    <row r="205" spans="1:10" ht="36" x14ac:dyDescent="0.25">
      <c r="A205" s="45">
        <v>44</v>
      </c>
      <c r="B205" s="62" t="s">
        <v>68</v>
      </c>
      <c r="C205" s="55">
        <v>822200</v>
      </c>
      <c r="D205" s="161">
        <v>0</v>
      </c>
      <c r="E205" s="161">
        <v>0</v>
      </c>
      <c r="F205" s="164">
        <f t="shared" si="3"/>
        <v>0</v>
      </c>
      <c r="G205" s="166">
        <v>0</v>
      </c>
      <c r="H205" s="97">
        <v>0</v>
      </c>
      <c r="I205" s="114" t="e">
        <f t="shared" si="4"/>
        <v>#DIV/0!</v>
      </c>
      <c r="J205" s="115" t="e">
        <f t="shared" si="5"/>
        <v>#DIV/0!</v>
      </c>
    </row>
    <row r="206" spans="1:10" ht="24" x14ac:dyDescent="0.25">
      <c r="A206" s="39">
        <v>45</v>
      </c>
      <c r="B206" s="62" t="s">
        <v>69</v>
      </c>
      <c r="C206" s="55">
        <v>822300</v>
      </c>
      <c r="D206" s="161">
        <v>0</v>
      </c>
      <c r="E206" s="161">
        <v>0</v>
      </c>
      <c r="F206" s="164">
        <f t="shared" si="3"/>
        <v>0</v>
      </c>
      <c r="G206" s="166">
        <v>0</v>
      </c>
      <c r="H206" s="97">
        <v>0</v>
      </c>
      <c r="I206" s="114" t="e">
        <f t="shared" si="4"/>
        <v>#DIV/0!</v>
      </c>
      <c r="J206" s="115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161">
        <v>0</v>
      </c>
      <c r="E207" s="161">
        <v>0</v>
      </c>
      <c r="F207" s="164">
        <f t="shared" si="3"/>
        <v>0</v>
      </c>
      <c r="G207" s="166">
        <v>0</v>
      </c>
      <c r="H207" s="97" t="s">
        <v>238</v>
      </c>
      <c r="I207" s="114" t="e">
        <f t="shared" si="4"/>
        <v>#DIV/0!</v>
      </c>
      <c r="J207" s="115" t="e">
        <f t="shared" si="5"/>
        <v>#VALUE!</v>
      </c>
    </row>
    <row r="208" spans="1:10" ht="48.75" x14ac:dyDescent="0.25">
      <c r="A208" s="39">
        <v>47</v>
      </c>
      <c r="B208" s="63" t="s">
        <v>71</v>
      </c>
      <c r="C208" s="55">
        <v>822500</v>
      </c>
      <c r="D208" s="161">
        <v>0</v>
      </c>
      <c r="E208" s="161">
        <v>0</v>
      </c>
      <c r="F208" s="164">
        <f t="shared" si="3"/>
        <v>0</v>
      </c>
      <c r="G208" s="166">
        <v>0</v>
      </c>
      <c r="H208" s="97"/>
      <c r="I208" s="114" t="e">
        <f t="shared" si="4"/>
        <v>#DIV/0!</v>
      </c>
      <c r="J208" s="115" t="e">
        <f t="shared" si="5"/>
        <v>#DIV/0!</v>
      </c>
    </row>
    <row r="209" spans="1:10" ht="24" x14ac:dyDescent="0.25">
      <c r="A209" s="45">
        <v>48</v>
      </c>
      <c r="B209" s="62" t="s">
        <v>72</v>
      </c>
      <c r="C209" s="55">
        <v>822600</v>
      </c>
      <c r="D209" s="161">
        <v>0</v>
      </c>
      <c r="E209" s="161">
        <v>0</v>
      </c>
      <c r="F209" s="164">
        <f t="shared" si="3"/>
        <v>0</v>
      </c>
      <c r="G209" s="166">
        <v>0</v>
      </c>
      <c r="H209" s="97">
        <v>0</v>
      </c>
      <c r="I209" s="114" t="e">
        <f t="shared" si="4"/>
        <v>#DIV/0!</v>
      </c>
      <c r="J209" s="115" t="e">
        <f t="shared" si="5"/>
        <v>#DIV/0!</v>
      </c>
    </row>
    <row r="210" spans="1:10" ht="24" x14ac:dyDescent="0.25">
      <c r="A210" s="39">
        <v>49</v>
      </c>
      <c r="B210" s="62" t="s">
        <v>73</v>
      </c>
      <c r="C210" s="55">
        <v>822700</v>
      </c>
      <c r="D210" s="161">
        <v>0</v>
      </c>
      <c r="E210" s="161">
        <v>0</v>
      </c>
      <c r="F210" s="164">
        <f t="shared" si="3"/>
        <v>0</v>
      </c>
      <c r="G210" s="166">
        <v>0</v>
      </c>
      <c r="H210" s="97">
        <v>0</v>
      </c>
      <c r="I210" s="114" t="e">
        <f t="shared" si="4"/>
        <v>#DIV/0!</v>
      </c>
      <c r="J210" s="115" t="e">
        <f t="shared" si="5"/>
        <v>#DIV/0!</v>
      </c>
    </row>
    <row r="211" spans="1:10" ht="24.75" x14ac:dyDescent="0.25">
      <c r="A211" s="45">
        <v>50</v>
      </c>
      <c r="B211" s="40" t="s">
        <v>74</v>
      </c>
      <c r="C211" s="41">
        <v>823000</v>
      </c>
      <c r="D211" s="167">
        <f>SUM(D212:D214)</f>
        <v>0</v>
      </c>
      <c r="E211" s="167">
        <f>SUM(E212:E214)</f>
        <v>0</v>
      </c>
      <c r="F211" s="167">
        <f t="shared" si="3"/>
        <v>0</v>
      </c>
      <c r="G211" s="168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ht="24" x14ac:dyDescent="0.25">
      <c r="A212" s="39">
        <v>51</v>
      </c>
      <c r="B212" s="64" t="s">
        <v>75</v>
      </c>
      <c r="C212" s="51">
        <v>823100</v>
      </c>
      <c r="D212" s="161">
        <v>0</v>
      </c>
      <c r="E212" s="161">
        <v>0</v>
      </c>
      <c r="F212" s="164">
        <f t="shared" si="3"/>
        <v>0</v>
      </c>
      <c r="G212" s="166">
        <v>0</v>
      </c>
      <c r="H212" s="97"/>
      <c r="I212" s="114" t="e">
        <f t="shared" si="4"/>
        <v>#DIV/0!</v>
      </c>
      <c r="J212" s="115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161">
        <v>0</v>
      </c>
      <c r="E213" s="161">
        <v>0</v>
      </c>
      <c r="F213" s="164">
        <f t="shared" si="3"/>
        <v>0</v>
      </c>
      <c r="G213" s="166">
        <v>0</v>
      </c>
      <c r="H213" s="97"/>
      <c r="I213" s="114" t="e">
        <f t="shared" si="4"/>
        <v>#DIV/0!</v>
      </c>
      <c r="J213" s="115" t="e">
        <f t="shared" si="5"/>
        <v>#DIV/0!</v>
      </c>
    </row>
    <row r="214" spans="1:10" ht="24" x14ac:dyDescent="0.25">
      <c r="A214" s="39">
        <v>53</v>
      </c>
      <c r="B214" s="62" t="s">
        <v>77</v>
      </c>
      <c r="C214" s="55">
        <v>823300</v>
      </c>
      <c r="D214" s="161">
        <v>0</v>
      </c>
      <c r="E214" s="161">
        <v>0</v>
      </c>
      <c r="F214" s="164">
        <f t="shared" si="3"/>
        <v>0</v>
      </c>
      <c r="G214" s="166">
        <v>0</v>
      </c>
      <c r="H214" s="97"/>
      <c r="I214" s="114" t="e">
        <f t="shared" si="4"/>
        <v>#DIV/0!</v>
      </c>
      <c r="J214" s="115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16693000</v>
      </c>
      <c r="E216" s="42">
        <f>SUM(E17+E215)</f>
        <v>0</v>
      </c>
      <c r="F216" s="42">
        <f>SUM(D216:E216)</f>
        <v>16693000</v>
      </c>
      <c r="G216" s="80">
        <f>SUM(G17+G215)</f>
        <v>16044529</v>
      </c>
      <c r="H216" s="42">
        <f>SUM(H17+H215)</f>
        <v>16127830</v>
      </c>
      <c r="I216" s="43">
        <f>SUM(G216/F216)</f>
        <v>0.96115311807344395</v>
      </c>
      <c r="J216" s="44">
        <f>SUM(G216/H216)</f>
        <v>0.99483495299739644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92"/>
      <c r="J219" s="192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opLeftCell="A202" workbookViewId="0">
      <selection activeCell="N46" sqref="N46"/>
    </sheetView>
  </sheetViews>
  <sheetFormatPr defaultRowHeight="15" x14ac:dyDescent="0.25"/>
  <cols>
    <col min="2" max="2" width="24.7109375" customWidth="1"/>
    <col min="3" max="3" width="7.42578125" customWidth="1"/>
    <col min="4" max="4" width="11.5703125" customWidth="1"/>
    <col min="5" max="5" width="15.28515625" customWidth="1"/>
    <col min="6" max="6" width="10" customWidth="1"/>
    <col min="7" max="7" width="13.140625" customWidth="1"/>
    <col min="8" max="8" width="13" customWidth="1"/>
    <col min="9" max="9" width="8.7109375" customWidth="1"/>
    <col min="10" max="10" width="13.140625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86</v>
      </c>
      <c r="H2" s="105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30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237</v>
      </c>
      <c r="H6" s="105">
        <v>104090</v>
      </c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90" t="s">
        <v>12</v>
      </c>
      <c r="B12" s="190"/>
      <c r="C12" s="190"/>
      <c r="D12" s="190"/>
      <c r="E12" s="190"/>
      <c r="F12" s="190"/>
      <c r="G12" s="190"/>
      <c r="H12" s="190"/>
      <c r="I12" s="190"/>
      <c r="J12" s="190"/>
    </row>
    <row r="13" spans="1:10" ht="15.75" x14ac:dyDescent="0.25">
      <c r="A13" s="191" t="s">
        <v>248</v>
      </c>
      <c r="B13" s="191"/>
      <c r="C13" s="191"/>
      <c r="D13" s="191"/>
      <c r="E13" s="191"/>
      <c r="F13" s="191"/>
      <c r="G13" s="191"/>
      <c r="H13" s="191"/>
      <c r="I13" s="191"/>
      <c r="J13" s="191"/>
    </row>
    <row r="14" spans="1:10" x14ac:dyDescent="0.25">
      <c r="A14" s="26"/>
      <c r="B14" s="27"/>
      <c r="C14" s="27"/>
      <c r="D14" s="147"/>
      <c r="E14" s="28"/>
      <c r="F14" s="28"/>
      <c r="G14" s="13"/>
      <c r="H14" s="29"/>
      <c r="I14" s="29"/>
      <c r="J14" s="30" t="s">
        <v>13</v>
      </c>
    </row>
    <row r="15" spans="1:10" ht="84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0</v>
      </c>
      <c r="E17" s="42">
        <f>SUM(E18+E176+E203+E211)</f>
        <v>573457</v>
      </c>
      <c r="F17" s="42">
        <f t="shared" ref="F17:F37" si="0">SUM(D17:E17)</f>
        <v>573457</v>
      </c>
      <c r="G17" s="80">
        <f>SUM(G18+G176+G203+G211)</f>
        <v>461940</v>
      </c>
      <c r="H17" s="81">
        <f>SUM(H18+H176+H203+H211)</f>
        <v>0</v>
      </c>
      <c r="I17" s="43">
        <f t="shared" ref="I17:I80" si="1">SUM(G17/F17)</f>
        <v>0.80553555018074585</v>
      </c>
      <c r="J17" s="44" t="e">
        <f t="shared" ref="J17:J80" si="2">SUM(G17/H17)</f>
        <v>#DIV/0!</v>
      </c>
    </row>
    <row r="18" spans="1:10" ht="24.75" x14ac:dyDescent="0.25">
      <c r="A18" s="45">
        <v>2</v>
      </c>
      <c r="B18" s="40" t="s">
        <v>26</v>
      </c>
      <c r="C18" s="41">
        <v>610000</v>
      </c>
      <c r="D18" s="42">
        <f>SUM(D19+D56+D162+D172)</f>
        <v>0</v>
      </c>
      <c r="E18" s="42">
        <f>SUM(E19+E56+E162+E172)</f>
        <v>573457</v>
      </c>
      <c r="F18" s="42">
        <f t="shared" si="0"/>
        <v>573457</v>
      </c>
      <c r="G18" s="80">
        <f>SUM(G19+G56+G162+G172)</f>
        <v>461940</v>
      </c>
      <c r="H18" s="81">
        <f>SUM(H19+H56+H162+H172)</f>
        <v>0</v>
      </c>
      <c r="I18" s="43">
        <f t="shared" si="1"/>
        <v>0.80553555018074585</v>
      </c>
      <c r="J18" s="44" t="e">
        <f t="shared" si="2"/>
        <v>#DIV/0!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0</v>
      </c>
      <c r="E19" s="82">
        <f>SUM(E20+E38)</f>
        <v>468319</v>
      </c>
      <c r="F19" s="82">
        <f t="shared" si="0"/>
        <v>468319</v>
      </c>
      <c r="G19" s="83">
        <v>365986</v>
      </c>
      <c r="H19" s="84"/>
      <c r="I19" s="48">
        <f t="shared" si="1"/>
        <v>0.78148868613060751</v>
      </c>
      <c r="J19" s="49" t="e">
        <f t="shared" si="2"/>
        <v>#DIV/0!</v>
      </c>
    </row>
    <row r="20" spans="1:10" x14ac:dyDescent="0.25">
      <c r="A20" s="123">
        <v>4</v>
      </c>
      <c r="B20" s="108" t="s">
        <v>28</v>
      </c>
      <c r="C20" s="109">
        <v>611100</v>
      </c>
      <c r="D20" s="110">
        <f>SUM(D21:D37)</f>
        <v>0</v>
      </c>
      <c r="E20" s="110">
        <f>SUM(E21+E22+E23+E24+E25+E26+E27+E28+E29+E30+E31+E32+E33+E34+E35+E36+E37)</f>
        <v>414729</v>
      </c>
      <c r="F20" s="111">
        <f t="shared" si="0"/>
        <v>414729</v>
      </c>
      <c r="G20" s="112">
        <v>322314</v>
      </c>
      <c r="H20" s="113">
        <v>0</v>
      </c>
      <c r="I20" s="114">
        <f t="shared" si="1"/>
        <v>0.77716774086210516</v>
      </c>
      <c r="J20" s="115" t="e">
        <f t="shared" si="2"/>
        <v>#DIV/0!</v>
      </c>
    </row>
    <row r="21" spans="1:10" x14ac:dyDescent="0.25">
      <c r="A21" s="39"/>
      <c r="B21" s="134" t="s">
        <v>87</v>
      </c>
      <c r="C21" s="135">
        <v>611111</v>
      </c>
      <c r="D21" s="85">
        <v>0</v>
      </c>
      <c r="E21" s="142">
        <v>250000</v>
      </c>
      <c r="F21" s="143">
        <f t="shared" si="0"/>
        <v>250000</v>
      </c>
      <c r="G21" s="157">
        <v>157078</v>
      </c>
      <c r="H21" s="157">
        <v>0</v>
      </c>
      <c r="I21" s="128">
        <f t="shared" si="1"/>
        <v>0.62831199999999998</v>
      </c>
      <c r="J21" s="129" t="e">
        <f t="shared" si="2"/>
        <v>#DIV/0!</v>
      </c>
    </row>
    <row r="22" spans="1:10" x14ac:dyDescent="0.25">
      <c r="A22" s="39"/>
      <c r="B22" s="134" t="s">
        <v>88</v>
      </c>
      <c r="C22" s="135">
        <v>611112</v>
      </c>
      <c r="D22" s="85">
        <v>0</v>
      </c>
      <c r="E22" s="142">
        <v>0</v>
      </c>
      <c r="F22" s="143">
        <f t="shared" si="0"/>
        <v>0</v>
      </c>
      <c r="G22" s="157">
        <v>0</v>
      </c>
      <c r="H22" s="157">
        <v>0</v>
      </c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85">
        <v>0</v>
      </c>
      <c r="E23" s="142">
        <v>0</v>
      </c>
      <c r="F23" s="143">
        <f t="shared" si="0"/>
        <v>0</v>
      </c>
      <c r="G23" s="157">
        <v>0</v>
      </c>
      <c r="H23" s="157">
        <v>0</v>
      </c>
      <c r="I23" s="128" t="e">
        <f t="shared" si="1"/>
        <v>#DIV/0!</v>
      </c>
      <c r="J23" s="129" t="e">
        <f t="shared" si="2"/>
        <v>#DIV/0!</v>
      </c>
    </row>
    <row r="24" spans="1:10" x14ac:dyDescent="0.25">
      <c r="A24" s="39"/>
      <c r="B24" s="134" t="s">
        <v>90</v>
      </c>
      <c r="C24" s="135">
        <v>611114</v>
      </c>
      <c r="D24" s="85">
        <v>0</v>
      </c>
      <c r="E24" s="142">
        <v>3000</v>
      </c>
      <c r="F24" s="143">
        <f t="shared" si="0"/>
        <v>3000</v>
      </c>
      <c r="G24" s="157">
        <v>8463</v>
      </c>
      <c r="H24" s="157">
        <v>0</v>
      </c>
      <c r="I24" s="128">
        <f t="shared" si="1"/>
        <v>2.8210000000000002</v>
      </c>
      <c r="J24" s="129" t="e">
        <f t="shared" si="2"/>
        <v>#DIV/0!</v>
      </c>
    </row>
    <row r="25" spans="1:10" x14ac:dyDescent="0.25">
      <c r="A25" s="39"/>
      <c r="B25" s="134" t="s">
        <v>91</v>
      </c>
      <c r="C25" s="135">
        <v>611115</v>
      </c>
      <c r="D25" s="85">
        <v>0</v>
      </c>
      <c r="E25" s="142">
        <v>4000</v>
      </c>
      <c r="F25" s="143">
        <f t="shared" si="0"/>
        <v>4000</v>
      </c>
      <c r="G25" s="157">
        <v>17768</v>
      </c>
      <c r="H25" s="157">
        <v>0</v>
      </c>
      <c r="I25" s="128">
        <f t="shared" si="1"/>
        <v>4.4420000000000002</v>
      </c>
      <c r="J25" s="129" t="e">
        <f t="shared" si="2"/>
        <v>#DIV/0!</v>
      </c>
    </row>
    <row r="26" spans="1:10" x14ac:dyDescent="0.25">
      <c r="A26" s="39"/>
      <c r="B26" s="134" t="s">
        <v>92</v>
      </c>
      <c r="C26" s="135">
        <v>611116</v>
      </c>
      <c r="D26" s="85">
        <v>0</v>
      </c>
      <c r="E26" s="142">
        <v>0</v>
      </c>
      <c r="F26" s="143">
        <f t="shared" si="0"/>
        <v>0</v>
      </c>
      <c r="G26" s="157">
        <v>0</v>
      </c>
      <c r="H26" s="157">
        <v>0</v>
      </c>
      <c r="I26" s="128" t="e">
        <f t="shared" si="1"/>
        <v>#DIV/0!</v>
      </c>
      <c r="J26" s="129" t="e">
        <f t="shared" si="2"/>
        <v>#DIV/0!</v>
      </c>
    </row>
    <row r="27" spans="1:10" x14ac:dyDescent="0.25">
      <c r="A27" s="39"/>
      <c r="B27" s="134" t="s">
        <v>93</v>
      </c>
      <c r="C27" s="135">
        <v>611117</v>
      </c>
      <c r="D27" s="85">
        <v>0</v>
      </c>
      <c r="E27" s="142">
        <v>3000</v>
      </c>
      <c r="F27" s="143">
        <f t="shared" si="0"/>
        <v>3000</v>
      </c>
      <c r="G27" s="157">
        <v>3861</v>
      </c>
      <c r="H27" s="157">
        <v>0</v>
      </c>
      <c r="I27" s="128">
        <f t="shared" si="1"/>
        <v>1.2869999999999999</v>
      </c>
      <c r="J27" s="129" t="e">
        <f t="shared" si="2"/>
        <v>#DIV/0!</v>
      </c>
    </row>
    <row r="28" spans="1:10" x14ac:dyDescent="0.25">
      <c r="A28" s="39"/>
      <c r="B28" s="134" t="s">
        <v>94</v>
      </c>
      <c r="C28" s="135">
        <v>611118</v>
      </c>
      <c r="D28" s="85">
        <v>0</v>
      </c>
      <c r="E28" s="142">
        <v>0</v>
      </c>
      <c r="F28" s="143">
        <f t="shared" si="0"/>
        <v>0</v>
      </c>
      <c r="G28" s="157">
        <v>0</v>
      </c>
      <c r="H28" s="157">
        <v>0</v>
      </c>
      <c r="I28" s="128" t="e">
        <f t="shared" si="1"/>
        <v>#DIV/0!</v>
      </c>
      <c r="J28" s="129" t="e">
        <f t="shared" si="2"/>
        <v>#DIV/0!</v>
      </c>
    </row>
    <row r="29" spans="1:10" x14ac:dyDescent="0.25">
      <c r="A29" s="39"/>
      <c r="B29" s="134" t="s">
        <v>95</v>
      </c>
      <c r="C29" s="135">
        <v>611119</v>
      </c>
      <c r="D29" s="85">
        <v>0</v>
      </c>
      <c r="E29" s="142">
        <v>0</v>
      </c>
      <c r="F29" s="143">
        <f t="shared" si="0"/>
        <v>0</v>
      </c>
      <c r="G29" s="157">
        <v>0</v>
      </c>
      <c r="H29" s="157">
        <v>0</v>
      </c>
      <c r="I29" s="128" t="e">
        <f t="shared" si="1"/>
        <v>#DIV/0!</v>
      </c>
      <c r="J29" s="129" t="e">
        <f t="shared" si="2"/>
        <v>#DIV/0!</v>
      </c>
    </row>
    <row r="30" spans="1:10" x14ac:dyDescent="0.25">
      <c r="A30" s="39"/>
      <c r="B30" s="134" t="s">
        <v>96</v>
      </c>
      <c r="C30" s="135">
        <v>611122</v>
      </c>
      <c r="D30" s="85">
        <v>0</v>
      </c>
      <c r="E30" s="142">
        <v>50000</v>
      </c>
      <c r="F30" s="143">
        <f t="shared" si="0"/>
        <v>50000</v>
      </c>
      <c r="G30" s="157">
        <v>15314</v>
      </c>
      <c r="H30" s="157">
        <v>0</v>
      </c>
      <c r="I30" s="128">
        <f t="shared" si="1"/>
        <v>0.30628</v>
      </c>
      <c r="J30" s="129" t="e">
        <f t="shared" si="2"/>
        <v>#DIV/0!</v>
      </c>
    </row>
    <row r="31" spans="1:10" x14ac:dyDescent="0.25">
      <c r="A31" s="39"/>
      <c r="B31" s="134" t="s">
        <v>97</v>
      </c>
      <c r="C31" s="135">
        <v>611123</v>
      </c>
      <c r="D31" s="85">
        <v>0</v>
      </c>
      <c r="E31" s="142">
        <v>50000</v>
      </c>
      <c r="F31" s="143">
        <f t="shared" si="0"/>
        <v>50000</v>
      </c>
      <c r="G31" s="157">
        <v>66064</v>
      </c>
      <c r="H31" s="157">
        <v>0</v>
      </c>
      <c r="I31" s="128">
        <f t="shared" si="1"/>
        <v>1.32128</v>
      </c>
      <c r="J31" s="129" t="e">
        <f t="shared" si="2"/>
        <v>#DIV/0!</v>
      </c>
    </row>
    <row r="32" spans="1:10" x14ac:dyDescent="0.25">
      <c r="A32" s="39"/>
      <c r="B32" s="134" t="s">
        <v>98</v>
      </c>
      <c r="C32" s="135">
        <v>611124</v>
      </c>
      <c r="D32" s="85">
        <v>0</v>
      </c>
      <c r="E32" s="142">
        <v>20000</v>
      </c>
      <c r="F32" s="143">
        <f t="shared" si="0"/>
        <v>20000</v>
      </c>
      <c r="G32" s="157">
        <v>46928</v>
      </c>
      <c r="H32" s="157">
        <v>0</v>
      </c>
      <c r="I32" s="128">
        <f t="shared" si="1"/>
        <v>2.3464</v>
      </c>
      <c r="J32" s="129" t="e">
        <f t="shared" si="2"/>
        <v>#DIV/0!</v>
      </c>
    </row>
    <row r="33" spans="1:10" x14ac:dyDescent="0.25">
      <c r="A33" s="39"/>
      <c r="B33" s="134" t="s">
        <v>99</v>
      </c>
      <c r="C33" s="135">
        <v>611125</v>
      </c>
      <c r="D33" s="85">
        <v>0</v>
      </c>
      <c r="E33" s="142">
        <v>20000</v>
      </c>
      <c r="F33" s="143">
        <f t="shared" si="0"/>
        <v>20000</v>
      </c>
      <c r="G33" s="157">
        <v>5375</v>
      </c>
      <c r="H33" s="157">
        <v>0</v>
      </c>
      <c r="I33" s="128">
        <f t="shared" si="1"/>
        <v>0.26874999999999999</v>
      </c>
      <c r="J33" s="129" t="e">
        <f t="shared" si="2"/>
        <v>#DIV/0!</v>
      </c>
    </row>
    <row r="34" spans="1:10" x14ac:dyDescent="0.25">
      <c r="A34" s="39"/>
      <c r="B34" s="134" t="s">
        <v>100</v>
      </c>
      <c r="C34" s="135">
        <v>611126</v>
      </c>
      <c r="D34" s="85">
        <v>0</v>
      </c>
      <c r="E34" s="142">
        <v>1200</v>
      </c>
      <c r="F34" s="143">
        <f t="shared" si="0"/>
        <v>1200</v>
      </c>
      <c r="G34" s="157">
        <v>623</v>
      </c>
      <c r="H34" s="157">
        <v>0</v>
      </c>
      <c r="I34" s="128">
        <f t="shared" si="1"/>
        <v>0.51916666666666667</v>
      </c>
      <c r="J34" s="129" t="e">
        <f t="shared" si="2"/>
        <v>#DIV/0!</v>
      </c>
    </row>
    <row r="35" spans="1:10" x14ac:dyDescent="0.25">
      <c r="A35" s="39"/>
      <c r="B35" s="134" t="s">
        <v>101</v>
      </c>
      <c r="C35" s="135">
        <v>611127</v>
      </c>
      <c r="D35" s="85">
        <v>0</v>
      </c>
      <c r="E35" s="142">
        <v>10000</v>
      </c>
      <c r="F35" s="143">
        <f t="shared" si="0"/>
        <v>10000</v>
      </c>
      <c r="G35" s="157">
        <v>0</v>
      </c>
      <c r="H35" s="157">
        <v>0</v>
      </c>
      <c r="I35" s="128">
        <f t="shared" si="1"/>
        <v>0</v>
      </c>
      <c r="J35" s="129" t="e">
        <f t="shared" si="2"/>
        <v>#DIV/0!</v>
      </c>
    </row>
    <row r="36" spans="1:10" x14ac:dyDescent="0.25">
      <c r="A36" s="39"/>
      <c r="B36" s="134" t="s">
        <v>102</v>
      </c>
      <c r="C36" s="135">
        <v>611132</v>
      </c>
      <c r="D36" s="85">
        <v>0</v>
      </c>
      <c r="E36" s="142">
        <v>3529</v>
      </c>
      <c r="F36" s="143">
        <f t="shared" si="0"/>
        <v>3529</v>
      </c>
      <c r="G36" s="157">
        <v>840</v>
      </c>
      <c r="H36" s="157">
        <v>0</v>
      </c>
      <c r="I36" s="128">
        <f t="shared" si="1"/>
        <v>0.23802776990648908</v>
      </c>
      <c r="J36" s="129" t="e">
        <f t="shared" si="2"/>
        <v>#DIV/0!</v>
      </c>
    </row>
    <row r="37" spans="1:10" x14ac:dyDescent="0.25">
      <c r="A37" s="39"/>
      <c r="B37" s="134" t="s">
        <v>103</v>
      </c>
      <c r="C37" s="135">
        <v>611141</v>
      </c>
      <c r="D37" s="85">
        <v>0</v>
      </c>
      <c r="E37" s="142">
        <v>0</v>
      </c>
      <c r="F37" s="143">
        <f t="shared" si="0"/>
        <v>0</v>
      </c>
      <c r="G37" s="157">
        <v>0</v>
      </c>
      <c r="H37" s="157">
        <v>0</v>
      </c>
      <c r="I37" s="128" t="e">
        <f t="shared" si="1"/>
        <v>#DIV/0!</v>
      </c>
      <c r="J37" s="129" t="e">
        <f t="shared" si="2"/>
        <v>#DIV/0!</v>
      </c>
    </row>
    <row r="38" spans="1:10" x14ac:dyDescent="0.25">
      <c r="A38" s="122">
        <v>5</v>
      </c>
      <c r="B38" s="108" t="s">
        <v>29</v>
      </c>
      <c r="C38" s="109">
        <v>611200</v>
      </c>
      <c r="D38" s="110">
        <f>SUM(D39:D55)</f>
        <v>0</v>
      </c>
      <c r="E38" s="110">
        <f>SUM(E39+E40+E41+E42+E43+E44+E45+E46+E47+E48+E49+E50+E51+E52+E53+E54+E55)</f>
        <v>53590</v>
      </c>
      <c r="F38" s="111">
        <f t="shared" ref="F38:F215" si="3">SUM(D38:E38)</f>
        <v>53590</v>
      </c>
      <c r="G38" s="112">
        <v>43672</v>
      </c>
      <c r="H38" s="113"/>
      <c r="I38" s="114">
        <f t="shared" si="1"/>
        <v>0.81492815823847731</v>
      </c>
      <c r="J38" s="115" t="e">
        <f t="shared" si="2"/>
        <v>#DIV/0!</v>
      </c>
    </row>
    <row r="39" spans="1:10" x14ac:dyDescent="0.25">
      <c r="A39" s="45"/>
      <c r="B39" s="134" t="s">
        <v>104</v>
      </c>
      <c r="C39" s="135">
        <v>611211</v>
      </c>
      <c r="D39" s="85">
        <v>0</v>
      </c>
      <c r="E39" s="85">
        <v>15000</v>
      </c>
      <c r="F39" s="143">
        <f t="shared" si="3"/>
        <v>15000</v>
      </c>
      <c r="G39" s="98">
        <v>9431</v>
      </c>
      <c r="H39" s="98">
        <v>0</v>
      </c>
      <c r="I39" s="128">
        <f t="shared" si="1"/>
        <v>0.62873333333333337</v>
      </c>
      <c r="J39" s="129" t="e">
        <f t="shared" si="2"/>
        <v>#DIV/0!</v>
      </c>
    </row>
    <row r="40" spans="1:10" x14ac:dyDescent="0.25">
      <c r="A40" s="45"/>
      <c r="B40" s="134" t="s">
        <v>105</v>
      </c>
      <c r="C40" s="135">
        <v>611213</v>
      </c>
      <c r="D40" s="85">
        <v>0</v>
      </c>
      <c r="E40" s="85">
        <v>0</v>
      </c>
      <c r="F40" s="143">
        <f t="shared" si="3"/>
        <v>0</v>
      </c>
      <c r="G40" s="98">
        <v>0</v>
      </c>
      <c r="H40" s="98">
        <v>0</v>
      </c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106</v>
      </c>
      <c r="C41" s="135">
        <v>611214</v>
      </c>
      <c r="D41" s="85">
        <v>0</v>
      </c>
      <c r="E41" s="85">
        <v>0</v>
      </c>
      <c r="F41" s="143">
        <f t="shared" si="3"/>
        <v>0</v>
      </c>
      <c r="G41" s="98">
        <v>0</v>
      </c>
      <c r="H41" s="98">
        <v>0</v>
      </c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107</v>
      </c>
      <c r="C42" s="135">
        <v>611216</v>
      </c>
      <c r="D42" s="85">
        <v>0</v>
      </c>
      <c r="E42" s="85">
        <v>0</v>
      </c>
      <c r="F42" s="143">
        <f t="shared" si="3"/>
        <v>0</v>
      </c>
      <c r="G42" s="98">
        <v>0</v>
      </c>
      <c r="H42" s="98"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85">
        <v>0</v>
      </c>
      <c r="E43" s="85">
        <v>15000</v>
      </c>
      <c r="F43" s="143">
        <f t="shared" si="3"/>
        <v>15000</v>
      </c>
      <c r="G43" s="98">
        <v>18768</v>
      </c>
      <c r="H43" s="98">
        <v>0</v>
      </c>
      <c r="I43" s="128">
        <f t="shared" si="1"/>
        <v>1.2512000000000001</v>
      </c>
      <c r="J43" s="129" t="e">
        <f t="shared" si="2"/>
        <v>#DIV/0!</v>
      </c>
    </row>
    <row r="44" spans="1:10" x14ac:dyDescent="0.25">
      <c r="A44" s="45"/>
      <c r="B44" s="134" t="s">
        <v>109</v>
      </c>
      <c r="C44" s="135">
        <v>611224</v>
      </c>
      <c r="D44" s="85">
        <v>0</v>
      </c>
      <c r="E44" s="85">
        <v>0</v>
      </c>
      <c r="F44" s="143">
        <f t="shared" si="3"/>
        <v>0</v>
      </c>
      <c r="G44" s="98">
        <v>9596</v>
      </c>
      <c r="H44" s="98">
        <v>0</v>
      </c>
      <c r="I44" s="128" t="e">
        <f t="shared" si="1"/>
        <v>#DIV/0!</v>
      </c>
      <c r="J44" s="129" t="e">
        <f t="shared" si="2"/>
        <v>#DIV/0!</v>
      </c>
    </row>
    <row r="45" spans="1:10" x14ac:dyDescent="0.25">
      <c r="A45" s="45"/>
      <c r="B45" s="134" t="s">
        <v>110</v>
      </c>
      <c r="C45" s="135">
        <v>611225</v>
      </c>
      <c r="D45" s="85">
        <v>0</v>
      </c>
      <c r="E45" s="85">
        <v>0</v>
      </c>
      <c r="F45" s="143">
        <f t="shared" si="3"/>
        <v>0</v>
      </c>
      <c r="G45" s="98">
        <v>0</v>
      </c>
      <c r="H45" s="98">
        <v>0</v>
      </c>
      <c r="I45" s="128" t="e">
        <f t="shared" si="1"/>
        <v>#DIV/0!</v>
      </c>
      <c r="J45" s="129" t="e">
        <f t="shared" si="2"/>
        <v>#DIV/0!</v>
      </c>
    </row>
    <row r="46" spans="1:10" x14ac:dyDescent="0.25">
      <c r="A46" s="45"/>
      <c r="B46" s="134" t="s">
        <v>111</v>
      </c>
      <c r="C46" s="135">
        <v>611226</v>
      </c>
      <c r="D46" s="85">
        <v>0</v>
      </c>
      <c r="E46" s="85">
        <v>0</v>
      </c>
      <c r="F46" s="143">
        <f t="shared" si="3"/>
        <v>0</v>
      </c>
      <c r="G46" s="98">
        <v>0</v>
      </c>
      <c r="H46" s="98">
        <v>0</v>
      </c>
      <c r="I46" s="128" t="e">
        <f t="shared" si="1"/>
        <v>#DIV/0!</v>
      </c>
      <c r="J46" s="129" t="e">
        <f t="shared" si="2"/>
        <v>#DIV/0!</v>
      </c>
    </row>
    <row r="47" spans="1:10" x14ac:dyDescent="0.25">
      <c r="A47" s="45"/>
      <c r="B47" s="134" t="s">
        <v>112</v>
      </c>
      <c r="C47" s="135">
        <v>611227</v>
      </c>
      <c r="D47" s="85">
        <v>0</v>
      </c>
      <c r="E47" s="85">
        <v>0</v>
      </c>
      <c r="F47" s="143">
        <f t="shared" si="3"/>
        <v>0</v>
      </c>
      <c r="G47" s="98">
        <v>0</v>
      </c>
      <c r="H47" s="98">
        <v>0</v>
      </c>
      <c r="I47" s="128" t="e">
        <f t="shared" si="1"/>
        <v>#DIV/0!</v>
      </c>
      <c r="J47" s="129" t="e">
        <f t="shared" si="2"/>
        <v>#DIV/0!</v>
      </c>
    </row>
    <row r="48" spans="1:10" x14ac:dyDescent="0.25">
      <c r="A48" s="45"/>
      <c r="B48" s="134"/>
      <c r="C48" s="135"/>
      <c r="D48" s="85">
        <v>0</v>
      </c>
      <c r="E48" s="85">
        <v>0</v>
      </c>
      <c r="F48" s="143">
        <f t="shared" si="3"/>
        <v>0</v>
      </c>
      <c r="G48" s="98">
        <v>0</v>
      </c>
      <c r="H48" s="98">
        <v>0</v>
      </c>
      <c r="I48" s="128" t="e">
        <f t="shared" si="1"/>
        <v>#DIV/0!</v>
      </c>
      <c r="J48" s="129" t="e">
        <f t="shared" si="2"/>
        <v>#DIV/0!</v>
      </c>
    </row>
    <row r="49" spans="1:10" x14ac:dyDescent="0.25">
      <c r="A49" s="45"/>
      <c r="B49" s="134" t="s">
        <v>113</v>
      </c>
      <c r="C49" s="135">
        <v>611272</v>
      </c>
      <c r="D49" s="85">
        <v>0</v>
      </c>
      <c r="E49" s="85">
        <v>7000</v>
      </c>
      <c r="F49" s="143">
        <f t="shared" si="3"/>
        <v>7000</v>
      </c>
      <c r="G49" s="98">
        <v>907</v>
      </c>
      <c r="H49" s="98">
        <v>0</v>
      </c>
      <c r="I49" s="128">
        <f t="shared" si="1"/>
        <v>0.12957142857142856</v>
      </c>
      <c r="J49" s="129" t="e">
        <f t="shared" si="2"/>
        <v>#DIV/0!</v>
      </c>
    </row>
    <row r="50" spans="1:10" x14ac:dyDescent="0.25">
      <c r="A50" s="45"/>
      <c r="B50" s="134" t="s">
        <v>114</v>
      </c>
      <c r="C50" s="135">
        <v>611273</v>
      </c>
      <c r="D50" s="85">
        <v>0</v>
      </c>
      <c r="E50" s="85">
        <v>7000</v>
      </c>
      <c r="F50" s="143">
        <f t="shared" si="3"/>
        <v>7000</v>
      </c>
      <c r="G50" s="98">
        <v>2775</v>
      </c>
      <c r="H50" s="98">
        <v>0</v>
      </c>
      <c r="I50" s="128">
        <f t="shared" si="1"/>
        <v>0.39642857142857141</v>
      </c>
      <c r="J50" s="129" t="e">
        <f t="shared" si="2"/>
        <v>#DIV/0!</v>
      </c>
    </row>
    <row r="51" spans="1:10" x14ac:dyDescent="0.25">
      <c r="A51" s="45"/>
      <c r="B51" s="134" t="s">
        <v>115</v>
      </c>
      <c r="C51" s="135">
        <v>611274</v>
      </c>
      <c r="D51" s="85">
        <v>0</v>
      </c>
      <c r="E51" s="85">
        <v>2000</v>
      </c>
      <c r="F51" s="143">
        <f t="shared" si="3"/>
        <v>2000</v>
      </c>
      <c r="G51" s="98">
        <v>1910</v>
      </c>
      <c r="H51" s="98">
        <v>0</v>
      </c>
      <c r="I51" s="128">
        <f t="shared" si="1"/>
        <v>0.95499999999999996</v>
      </c>
      <c r="J51" s="129" t="e">
        <f t="shared" si="2"/>
        <v>#DIV/0!</v>
      </c>
    </row>
    <row r="52" spans="1:10" x14ac:dyDescent="0.25">
      <c r="A52" s="45"/>
      <c r="B52" s="134" t="s">
        <v>116</v>
      </c>
      <c r="C52" s="135">
        <v>611275</v>
      </c>
      <c r="D52" s="85">
        <v>0</v>
      </c>
      <c r="E52" s="85">
        <v>2000</v>
      </c>
      <c r="F52" s="143">
        <f t="shared" si="3"/>
        <v>2000</v>
      </c>
      <c r="G52" s="98">
        <v>177</v>
      </c>
      <c r="H52" s="98">
        <v>0</v>
      </c>
      <c r="I52" s="128">
        <f t="shared" si="1"/>
        <v>8.8499999999999995E-2</v>
      </c>
      <c r="J52" s="129" t="e">
        <f t="shared" si="2"/>
        <v>#DIV/0!</v>
      </c>
    </row>
    <row r="53" spans="1:10" x14ac:dyDescent="0.25">
      <c r="A53" s="45"/>
      <c r="B53" s="134" t="s">
        <v>117</v>
      </c>
      <c r="C53" s="135">
        <v>611276</v>
      </c>
      <c r="D53" s="85">
        <v>0</v>
      </c>
      <c r="E53" s="85">
        <v>2000</v>
      </c>
      <c r="F53" s="143">
        <f t="shared" si="3"/>
        <v>2000</v>
      </c>
      <c r="G53" s="98">
        <v>108</v>
      </c>
      <c r="H53" s="98">
        <v>0</v>
      </c>
      <c r="I53" s="128">
        <f t="shared" si="1"/>
        <v>5.3999999999999999E-2</v>
      </c>
      <c r="J53" s="129" t="e">
        <f t="shared" si="2"/>
        <v>#DIV/0!</v>
      </c>
    </row>
    <row r="54" spans="1:10" x14ac:dyDescent="0.25">
      <c r="A54" s="45"/>
      <c r="B54" s="134" t="s">
        <v>118</v>
      </c>
      <c r="C54" s="135">
        <v>611277</v>
      </c>
      <c r="D54" s="85">
        <v>0</v>
      </c>
      <c r="E54" s="85">
        <v>2000</v>
      </c>
      <c r="F54" s="143">
        <f t="shared" si="3"/>
        <v>2000</v>
      </c>
      <c r="G54" s="98">
        <v>0</v>
      </c>
      <c r="H54" s="98">
        <v>0</v>
      </c>
      <c r="I54" s="128">
        <f t="shared" si="1"/>
        <v>0</v>
      </c>
      <c r="J54" s="129" t="e">
        <f t="shared" si="2"/>
        <v>#DIV/0!</v>
      </c>
    </row>
    <row r="55" spans="1:10" x14ac:dyDescent="0.25">
      <c r="A55" s="45"/>
      <c r="B55" s="134" t="s">
        <v>119</v>
      </c>
      <c r="C55" s="135">
        <v>611291</v>
      </c>
      <c r="D55" s="85">
        <v>0</v>
      </c>
      <c r="E55" s="85">
        <v>1590</v>
      </c>
      <c r="F55" s="143">
        <f t="shared" si="3"/>
        <v>1590</v>
      </c>
      <c r="G55" s="98">
        <v>0</v>
      </c>
      <c r="H55" s="98">
        <v>0</v>
      </c>
      <c r="I55" s="128">
        <f t="shared" si="1"/>
        <v>0</v>
      </c>
      <c r="J55" s="129" t="e">
        <f t="shared" si="2"/>
        <v>#DIV/0!</v>
      </c>
    </row>
    <row r="56" spans="1:10" ht="36.75" x14ac:dyDescent="0.25">
      <c r="A56" s="123">
        <v>6</v>
      </c>
      <c r="B56" s="186" t="s">
        <v>30</v>
      </c>
      <c r="C56" s="187">
        <v>613000</v>
      </c>
      <c r="D56" s="152">
        <f>SUM(D57+D72+D78+D88+D101+D108+D112+D122+D129)</f>
        <v>0</v>
      </c>
      <c r="E56" s="152">
        <f>SUM(E57+E72+E78+E88+E101+E108+E112+E122+E129)</f>
        <v>105138</v>
      </c>
      <c r="F56" s="152">
        <f t="shared" si="3"/>
        <v>105138</v>
      </c>
      <c r="G56" s="188">
        <v>95954</v>
      </c>
      <c r="H56" s="189"/>
      <c r="I56" s="114">
        <f t="shared" si="1"/>
        <v>0.91264813863683925</v>
      </c>
      <c r="J56" s="115" t="e">
        <f t="shared" si="2"/>
        <v>#DIV/0!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0</v>
      </c>
      <c r="E57" s="110">
        <f>SUM(E58+E59+E60+E61+E62)</f>
        <v>0</v>
      </c>
      <c r="F57" s="111">
        <f t="shared" si="3"/>
        <v>0</v>
      </c>
      <c r="G57" s="112">
        <f>SUM(G58:G71)</f>
        <v>0</v>
      </c>
      <c r="H57" s="113">
        <f>SUM(H58:H71)</f>
        <v>0</v>
      </c>
      <c r="I57" s="114" t="e">
        <f t="shared" si="1"/>
        <v>#DIV/0!</v>
      </c>
      <c r="J57" s="115" t="e">
        <f t="shared" si="2"/>
        <v>#DIV/0!</v>
      </c>
    </row>
    <row r="58" spans="1:10" x14ac:dyDescent="0.25">
      <c r="A58" s="45"/>
      <c r="B58" s="134" t="s">
        <v>120</v>
      </c>
      <c r="C58" s="135">
        <v>613111</v>
      </c>
      <c r="D58" s="85">
        <v>0</v>
      </c>
      <c r="E58" s="85">
        <v>0</v>
      </c>
      <c r="F58" s="143">
        <f t="shared" si="3"/>
        <v>0</v>
      </c>
      <c r="G58" s="86">
        <v>0</v>
      </c>
      <c r="H58" s="127">
        <v>0</v>
      </c>
      <c r="I58" s="128" t="e">
        <f t="shared" si="1"/>
        <v>#DIV/0!</v>
      </c>
      <c r="J58" s="129" t="e">
        <f t="shared" si="2"/>
        <v>#DIV/0!</v>
      </c>
    </row>
    <row r="59" spans="1:10" x14ac:dyDescent="0.25">
      <c r="A59" s="45"/>
      <c r="B59" s="134" t="s">
        <v>121</v>
      </c>
      <c r="C59" s="135">
        <v>613112</v>
      </c>
      <c r="D59" s="85">
        <v>0</v>
      </c>
      <c r="E59" s="85">
        <v>0</v>
      </c>
      <c r="F59" s="143">
        <f t="shared" si="3"/>
        <v>0</v>
      </c>
      <c r="G59" s="86">
        <v>0</v>
      </c>
      <c r="H59" s="127">
        <v>0</v>
      </c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122</v>
      </c>
      <c r="C60" s="135">
        <v>613113</v>
      </c>
      <c r="D60" s="85">
        <v>0</v>
      </c>
      <c r="E60" s="85">
        <v>0</v>
      </c>
      <c r="F60" s="143">
        <f t="shared" si="3"/>
        <v>0</v>
      </c>
      <c r="G60" s="86">
        <v>0</v>
      </c>
      <c r="H60" s="127">
        <v>0</v>
      </c>
      <c r="I60" s="128" t="e">
        <f t="shared" si="1"/>
        <v>#DIV/0!</v>
      </c>
      <c r="J60" s="129" t="e">
        <f t="shared" si="2"/>
        <v>#DIV/0!</v>
      </c>
    </row>
    <row r="61" spans="1:10" x14ac:dyDescent="0.25">
      <c r="A61" s="45"/>
      <c r="B61" s="134" t="s">
        <v>123</v>
      </c>
      <c r="C61" s="135">
        <v>613114</v>
      </c>
      <c r="D61" s="85">
        <v>0</v>
      </c>
      <c r="E61" s="85">
        <v>0</v>
      </c>
      <c r="F61" s="143">
        <f t="shared" si="3"/>
        <v>0</v>
      </c>
      <c r="G61" s="86">
        <v>0</v>
      </c>
      <c r="H61" s="127">
        <v>0</v>
      </c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124</v>
      </c>
      <c r="C62" s="135">
        <v>613115</v>
      </c>
      <c r="D62" s="85">
        <v>0</v>
      </c>
      <c r="E62" s="85">
        <v>0</v>
      </c>
      <c r="F62" s="143">
        <f t="shared" si="3"/>
        <v>0</v>
      </c>
      <c r="G62" s="86">
        <v>0</v>
      </c>
      <c r="H62" s="127">
        <v>0</v>
      </c>
      <c r="I62" s="128" t="e">
        <f t="shared" si="1"/>
        <v>#DIV/0!</v>
      </c>
      <c r="J62" s="129" t="e">
        <f t="shared" si="2"/>
        <v>#DIV/0!</v>
      </c>
    </row>
    <row r="63" spans="1:10" x14ac:dyDescent="0.25">
      <c r="A63" s="45"/>
      <c r="B63" s="134" t="s">
        <v>125</v>
      </c>
      <c r="C63" s="135">
        <v>613116</v>
      </c>
      <c r="D63" s="85">
        <v>0</v>
      </c>
      <c r="E63" s="85">
        <v>0</v>
      </c>
      <c r="F63" s="143">
        <f t="shared" si="3"/>
        <v>0</v>
      </c>
      <c r="G63" s="86">
        <v>0</v>
      </c>
      <c r="H63" s="127">
        <v>0</v>
      </c>
      <c r="I63" s="128" t="e">
        <f t="shared" si="1"/>
        <v>#DIV/0!</v>
      </c>
      <c r="J63" s="129" t="e">
        <f t="shared" si="2"/>
        <v>#DIV/0!</v>
      </c>
    </row>
    <row r="64" spans="1:10" x14ac:dyDescent="0.25">
      <c r="A64" s="45"/>
      <c r="B64" s="134" t="s">
        <v>126</v>
      </c>
      <c r="C64" s="135">
        <v>613117</v>
      </c>
      <c r="D64" s="85">
        <v>0</v>
      </c>
      <c r="E64" s="85">
        <v>0</v>
      </c>
      <c r="F64" s="143">
        <f t="shared" si="3"/>
        <v>0</v>
      </c>
      <c r="G64" s="86">
        <v>0</v>
      </c>
      <c r="H64" s="127">
        <v>0</v>
      </c>
      <c r="I64" s="128" t="e">
        <f t="shared" si="1"/>
        <v>#DIV/0!</v>
      </c>
      <c r="J64" s="129" t="e">
        <f t="shared" si="2"/>
        <v>#DIV/0!</v>
      </c>
    </row>
    <row r="65" spans="1:10" x14ac:dyDescent="0.25">
      <c r="A65" s="45"/>
      <c r="B65" s="134" t="s">
        <v>127</v>
      </c>
      <c r="C65" s="135">
        <v>613121</v>
      </c>
      <c r="D65" s="85">
        <v>0</v>
      </c>
      <c r="E65" s="85">
        <v>0</v>
      </c>
      <c r="F65" s="143">
        <f t="shared" si="3"/>
        <v>0</v>
      </c>
      <c r="G65" s="86">
        <v>0</v>
      </c>
      <c r="H65" s="127">
        <v>0</v>
      </c>
      <c r="I65" s="128" t="e">
        <f t="shared" si="1"/>
        <v>#DIV/0!</v>
      </c>
      <c r="J65" s="129" t="e">
        <f t="shared" si="2"/>
        <v>#DIV/0!</v>
      </c>
    </row>
    <row r="66" spans="1:10" x14ac:dyDescent="0.25">
      <c r="A66" s="45"/>
      <c r="B66" s="134" t="s">
        <v>128</v>
      </c>
      <c r="C66" s="135">
        <v>613122</v>
      </c>
      <c r="D66" s="85">
        <v>0</v>
      </c>
      <c r="E66" s="85">
        <v>0</v>
      </c>
      <c r="F66" s="143">
        <f t="shared" si="3"/>
        <v>0</v>
      </c>
      <c r="G66" s="86">
        <v>0</v>
      </c>
      <c r="H66" s="127">
        <v>0</v>
      </c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129</v>
      </c>
      <c r="C67" s="135">
        <v>613123</v>
      </c>
      <c r="D67" s="85">
        <v>0</v>
      </c>
      <c r="E67" s="85">
        <v>0</v>
      </c>
      <c r="F67" s="143">
        <f t="shared" si="3"/>
        <v>0</v>
      </c>
      <c r="G67" s="86">
        <v>0</v>
      </c>
      <c r="H67" s="127">
        <v>0</v>
      </c>
      <c r="I67" s="128" t="e">
        <f t="shared" si="1"/>
        <v>#DIV/0!</v>
      </c>
      <c r="J67" s="129" t="e">
        <f t="shared" si="2"/>
        <v>#DIV/0!</v>
      </c>
    </row>
    <row r="68" spans="1:10" x14ac:dyDescent="0.25">
      <c r="A68" s="45"/>
      <c r="B68" s="134" t="s">
        <v>130</v>
      </c>
      <c r="C68" s="135">
        <v>613124</v>
      </c>
      <c r="D68" s="85">
        <v>0</v>
      </c>
      <c r="E68" s="85">
        <v>0</v>
      </c>
      <c r="F68" s="143">
        <f t="shared" si="3"/>
        <v>0</v>
      </c>
      <c r="G68" s="86">
        <v>0</v>
      </c>
      <c r="H68" s="127">
        <v>0</v>
      </c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131</v>
      </c>
      <c r="C69" s="135">
        <v>613125</v>
      </c>
      <c r="D69" s="85">
        <v>0</v>
      </c>
      <c r="E69" s="85">
        <v>0</v>
      </c>
      <c r="F69" s="143">
        <f t="shared" si="3"/>
        <v>0</v>
      </c>
      <c r="G69" s="86">
        <v>0</v>
      </c>
      <c r="H69" s="127">
        <v>0</v>
      </c>
      <c r="I69" s="128" t="e">
        <f t="shared" si="1"/>
        <v>#DIV/0!</v>
      </c>
      <c r="J69" s="129" t="e">
        <f t="shared" si="2"/>
        <v>#DIV/0!</v>
      </c>
    </row>
    <row r="70" spans="1:10" x14ac:dyDescent="0.25">
      <c r="A70" s="45"/>
      <c r="B70" s="134" t="s">
        <v>132</v>
      </c>
      <c r="C70" s="135">
        <v>613126</v>
      </c>
      <c r="D70" s="85">
        <v>0</v>
      </c>
      <c r="E70" s="85">
        <v>0</v>
      </c>
      <c r="F70" s="143">
        <f t="shared" si="3"/>
        <v>0</v>
      </c>
      <c r="G70" s="86">
        <v>0</v>
      </c>
      <c r="H70" s="127">
        <v>0</v>
      </c>
      <c r="I70" s="128" t="e">
        <f t="shared" si="1"/>
        <v>#DIV/0!</v>
      </c>
      <c r="J70" s="129" t="e">
        <f t="shared" si="2"/>
        <v>#DIV/0!</v>
      </c>
    </row>
    <row r="71" spans="1:10" x14ac:dyDescent="0.25">
      <c r="A71" s="45"/>
      <c r="B71" s="134" t="s">
        <v>133</v>
      </c>
      <c r="C71" s="135">
        <v>613127</v>
      </c>
      <c r="D71" s="85">
        <v>0</v>
      </c>
      <c r="E71" s="85">
        <v>0</v>
      </c>
      <c r="F71" s="143">
        <f t="shared" si="3"/>
        <v>0</v>
      </c>
      <c r="G71" s="86">
        <v>0</v>
      </c>
      <c r="H71" s="127">
        <v>0</v>
      </c>
      <c r="I71" s="128" t="e">
        <f t="shared" si="1"/>
        <v>#DIV/0!</v>
      </c>
      <c r="J71" s="129" t="e">
        <f t="shared" si="2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0</v>
      </c>
      <c r="E72" s="110">
        <f>SUM(E73+E74+E75+E76)</f>
        <v>0</v>
      </c>
      <c r="F72" s="111">
        <f t="shared" si="3"/>
        <v>0</v>
      </c>
      <c r="G72" s="112">
        <f>SUM(G73:G77)</f>
        <v>0</v>
      </c>
      <c r="H72" s="113">
        <f>SUM(H73:H77)</f>
        <v>0</v>
      </c>
      <c r="I72" s="114" t="e">
        <f t="shared" si="1"/>
        <v>#DIV/0!</v>
      </c>
      <c r="J72" s="115" t="e">
        <f t="shared" si="2"/>
        <v>#DIV/0!</v>
      </c>
    </row>
    <row r="73" spans="1:10" x14ac:dyDescent="0.25">
      <c r="A73" s="39"/>
      <c r="B73" s="136" t="s">
        <v>134</v>
      </c>
      <c r="C73" s="135">
        <v>613211</v>
      </c>
      <c r="D73" s="85">
        <v>0</v>
      </c>
      <c r="E73" s="85">
        <v>0</v>
      </c>
      <c r="F73" s="143">
        <f t="shared" si="3"/>
        <v>0</v>
      </c>
      <c r="G73" s="86">
        <v>0</v>
      </c>
      <c r="H73" s="87">
        <v>0</v>
      </c>
      <c r="I73" s="128" t="e">
        <f t="shared" si="1"/>
        <v>#DIV/0!</v>
      </c>
      <c r="J73" s="129" t="e">
        <f t="shared" si="2"/>
        <v>#DIV/0!</v>
      </c>
    </row>
    <row r="74" spans="1:10" x14ac:dyDescent="0.25">
      <c r="A74" s="39"/>
      <c r="B74" s="136" t="s">
        <v>135</v>
      </c>
      <c r="C74" s="135">
        <v>613212</v>
      </c>
      <c r="D74" s="85">
        <v>0</v>
      </c>
      <c r="E74" s="85">
        <v>0</v>
      </c>
      <c r="F74" s="143">
        <f t="shared" si="3"/>
        <v>0</v>
      </c>
      <c r="G74" s="86">
        <v>0</v>
      </c>
      <c r="H74" s="87">
        <v>0</v>
      </c>
      <c r="I74" s="128" t="e">
        <f t="shared" si="1"/>
        <v>#DIV/0!</v>
      </c>
      <c r="J74" s="129" t="e">
        <f t="shared" si="2"/>
        <v>#DIV/0!</v>
      </c>
    </row>
    <row r="75" spans="1:10" x14ac:dyDescent="0.25">
      <c r="A75" s="39"/>
      <c r="B75" s="136" t="s">
        <v>136</v>
      </c>
      <c r="C75" s="135">
        <v>613213</v>
      </c>
      <c r="D75" s="85">
        <v>0</v>
      </c>
      <c r="E75" s="85">
        <v>0</v>
      </c>
      <c r="F75" s="143">
        <f t="shared" si="3"/>
        <v>0</v>
      </c>
      <c r="G75" s="86">
        <v>0</v>
      </c>
      <c r="H75" s="87">
        <v>0</v>
      </c>
      <c r="I75" s="128" t="e">
        <f t="shared" si="1"/>
        <v>#DIV/0!</v>
      </c>
      <c r="J75" s="129" t="e">
        <f t="shared" si="2"/>
        <v>#DIV/0!</v>
      </c>
    </row>
    <row r="76" spans="1:10" x14ac:dyDescent="0.25">
      <c r="A76" s="39"/>
      <c r="B76" s="136" t="s">
        <v>137</v>
      </c>
      <c r="C76" s="135">
        <v>613221</v>
      </c>
      <c r="D76" s="85">
        <v>0</v>
      </c>
      <c r="E76" s="85">
        <v>0</v>
      </c>
      <c r="F76" s="143">
        <f t="shared" si="3"/>
        <v>0</v>
      </c>
      <c r="G76" s="86">
        <v>0</v>
      </c>
      <c r="H76" s="87">
        <v>0</v>
      </c>
      <c r="I76" s="128" t="e">
        <f t="shared" si="1"/>
        <v>#DIV/0!</v>
      </c>
      <c r="J76" s="129" t="e">
        <f t="shared" si="2"/>
        <v>#DIV/0!</v>
      </c>
    </row>
    <row r="77" spans="1:10" x14ac:dyDescent="0.25">
      <c r="A77" s="39"/>
      <c r="B77" s="136"/>
      <c r="C77" s="135"/>
      <c r="D77" s="85"/>
      <c r="E77" s="85">
        <v>0</v>
      </c>
      <c r="F77" s="143">
        <f t="shared" si="3"/>
        <v>0</v>
      </c>
      <c r="G77" s="86">
        <v>0</v>
      </c>
      <c r="H77" s="87">
        <v>0</v>
      </c>
      <c r="I77" s="128" t="e">
        <f t="shared" si="1"/>
        <v>#DIV/0!</v>
      </c>
      <c r="J77" s="129" t="e">
        <f t="shared" si="2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0</v>
      </c>
      <c r="E78" s="110">
        <f>SUM(E79:E87)</f>
        <v>0</v>
      </c>
      <c r="F78" s="111">
        <f t="shared" si="3"/>
        <v>0</v>
      </c>
      <c r="G78" s="112">
        <f>SUM(G79:G87)</f>
        <v>0</v>
      </c>
      <c r="H78" s="113">
        <f>SUM(H79:H87)</f>
        <v>0</v>
      </c>
      <c r="I78" s="114" t="e">
        <f t="shared" si="1"/>
        <v>#DIV/0!</v>
      </c>
      <c r="J78" s="115" t="e">
        <f t="shared" si="2"/>
        <v>#DIV/0!</v>
      </c>
    </row>
    <row r="79" spans="1:10" x14ac:dyDescent="0.25">
      <c r="A79" s="45"/>
      <c r="B79" s="134" t="s">
        <v>138</v>
      </c>
      <c r="C79" s="135">
        <v>613311</v>
      </c>
      <c r="D79" s="85">
        <v>0</v>
      </c>
      <c r="E79" s="85">
        <v>0</v>
      </c>
      <c r="F79" s="143">
        <f t="shared" si="3"/>
        <v>0</v>
      </c>
      <c r="G79" s="86">
        <v>0</v>
      </c>
      <c r="H79" s="87">
        <v>0</v>
      </c>
      <c r="I79" s="128" t="e">
        <f t="shared" si="1"/>
        <v>#DIV/0!</v>
      </c>
      <c r="J79" s="129" t="e">
        <f t="shared" si="2"/>
        <v>#DIV/0!</v>
      </c>
    </row>
    <row r="80" spans="1:10" x14ac:dyDescent="0.25">
      <c r="A80" s="45"/>
      <c r="B80" s="134" t="s">
        <v>139</v>
      </c>
      <c r="C80" s="135">
        <v>613312</v>
      </c>
      <c r="D80" s="85">
        <v>0</v>
      </c>
      <c r="E80" s="85">
        <v>0</v>
      </c>
      <c r="F80" s="143">
        <f t="shared" si="3"/>
        <v>0</v>
      </c>
      <c r="G80" s="86">
        <v>0</v>
      </c>
      <c r="H80" s="87">
        <v>0</v>
      </c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140</v>
      </c>
      <c r="C81" s="135">
        <v>613316</v>
      </c>
      <c r="D81" s="85">
        <v>0</v>
      </c>
      <c r="E81" s="85">
        <v>0</v>
      </c>
      <c r="F81" s="143">
        <f t="shared" si="3"/>
        <v>0</v>
      </c>
      <c r="G81" s="86">
        <v>0</v>
      </c>
      <c r="H81" s="87">
        <v>0</v>
      </c>
      <c r="I81" s="128" t="e">
        <f t="shared" ref="I81:I215" si="4">SUM(G81/F81)</f>
        <v>#DIV/0!</v>
      </c>
      <c r="J81" s="129" t="e">
        <f t="shared" ref="J81:J215" si="5">SUM(G81/H81)</f>
        <v>#DIV/0!</v>
      </c>
    </row>
    <row r="82" spans="1:10" x14ac:dyDescent="0.25">
      <c r="A82" s="45"/>
      <c r="B82" s="134" t="s">
        <v>141</v>
      </c>
      <c r="C82" s="135">
        <v>613321</v>
      </c>
      <c r="D82" s="85">
        <v>0</v>
      </c>
      <c r="E82" s="85">
        <v>0</v>
      </c>
      <c r="F82" s="143">
        <f t="shared" si="3"/>
        <v>0</v>
      </c>
      <c r="G82" s="86">
        <v>0</v>
      </c>
      <c r="H82" s="87">
        <v>0</v>
      </c>
      <c r="I82" s="128" t="e">
        <f t="shared" si="4"/>
        <v>#DIV/0!</v>
      </c>
      <c r="J82" s="129" t="e">
        <f t="shared" si="5"/>
        <v>#DIV/0!</v>
      </c>
    </row>
    <row r="83" spans="1:10" x14ac:dyDescent="0.25">
      <c r="A83" s="45"/>
      <c r="B83" s="134" t="s">
        <v>142</v>
      </c>
      <c r="C83" s="135">
        <v>613322</v>
      </c>
      <c r="D83" s="85">
        <v>0</v>
      </c>
      <c r="E83" s="85">
        <v>0</v>
      </c>
      <c r="F83" s="143">
        <f t="shared" si="3"/>
        <v>0</v>
      </c>
      <c r="G83" s="86">
        <v>0</v>
      </c>
      <c r="H83" s="87">
        <v>0</v>
      </c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143</v>
      </c>
      <c r="C84" s="135">
        <v>613323</v>
      </c>
      <c r="D84" s="85">
        <v>0</v>
      </c>
      <c r="E84" s="85">
        <v>0</v>
      </c>
      <c r="F84" s="143">
        <f t="shared" si="3"/>
        <v>0</v>
      </c>
      <c r="G84" s="86">
        <v>0</v>
      </c>
      <c r="H84" s="87">
        <v>0</v>
      </c>
      <c r="I84" s="128" t="e">
        <f t="shared" si="4"/>
        <v>#DIV/0!</v>
      </c>
      <c r="J84" s="129" t="e">
        <f t="shared" si="5"/>
        <v>#DIV/0!</v>
      </c>
    </row>
    <row r="85" spans="1:10" x14ac:dyDescent="0.25">
      <c r="A85" s="45"/>
      <c r="B85" s="134" t="s">
        <v>144</v>
      </c>
      <c r="C85" s="135">
        <v>613324</v>
      </c>
      <c r="D85" s="85">
        <v>0</v>
      </c>
      <c r="E85" s="85">
        <v>0</v>
      </c>
      <c r="F85" s="143">
        <f t="shared" si="3"/>
        <v>0</v>
      </c>
      <c r="G85" s="86">
        <v>0</v>
      </c>
      <c r="H85" s="87">
        <v>0</v>
      </c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145</v>
      </c>
      <c r="C86" s="135">
        <v>613326</v>
      </c>
      <c r="D86" s="85">
        <v>0</v>
      </c>
      <c r="E86" s="85">
        <v>0</v>
      </c>
      <c r="F86" s="143">
        <f t="shared" si="3"/>
        <v>0</v>
      </c>
      <c r="G86" s="86">
        <v>0</v>
      </c>
      <c r="H86" s="87">
        <v>0</v>
      </c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146</v>
      </c>
      <c r="C87" s="135">
        <v>613329</v>
      </c>
      <c r="D87" s="85">
        <v>0</v>
      </c>
      <c r="E87" s="85">
        <v>0</v>
      </c>
      <c r="F87" s="143">
        <f t="shared" si="3"/>
        <v>0</v>
      </c>
      <c r="G87" s="86">
        <v>0</v>
      </c>
      <c r="H87" s="87">
        <v>0</v>
      </c>
      <c r="I87" s="128" t="e">
        <f t="shared" si="4"/>
        <v>#DIV/0!</v>
      </c>
      <c r="J87" s="129" t="e">
        <f t="shared" si="5"/>
        <v>#DIV/0!</v>
      </c>
    </row>
    <row r="88" spans="1:10" ht="24.75" x14ac:dyDescent="0.25">
      <c r="A88" s="123">
        <v>10</v>
      </c>
      <c r="B88" s="108" t="s">
        <v>34</v>
      </c>
      <c r="C88" s="109">
        <v>613400</v>
      </c>
      <c r="D88" s="110">
        <f>SUM(D89:D100)</f>
        <v>0</v>
      </c>
      <c r="E88" s="110">
        <f>SUM(E89+E90+E91+E92+E93+E94+E95+E96+E97+E98+E99+E100)</f>
        <v>0</v>
      </c>
      <c r="F88" s="111">
        <f t="shared" si="3"/>
        <v>0</v>
      </c>
      <c r="G88" s="112">
        <f>SUM(G89:G100)</f>
        <v>0</v>
      </c>
      <c r="H88" s="113">
        <f>SUM(H89:H100)</f>
        <v>0</v>
      </c>
      <c r="I88" s="114" t="e">
        <f t="shared" si="4"/>
        <v>#DIV/0!</v>
      </c>
      <c r="J88" s="115" t="e">
        <f t="shared" si="5"/>
        <v>#DIV/0!</v>
      </c>
    </row>
    <row r="89" spans="1:10" x14ac:dyDescent="0.25">
      <c r="A89" s="39"/>
      <c r="B89" s="134" t="s">
        <v>147</v>
      </c>
      <c r="C89" s="135">
        <v>613411</v>
      </c>
      <c r="D89" s="85">
        <v>0</v>
      </c>
      <c r="E89" s="85">
        <v>0</v>
      </c>
      <c r="F89" s="143">
        <f t="shared" si="3"/>
        <v>0</v>
      </c>
      <c r="G89" s="86">
        <v>0</v>
      </c>
      <c r="H89" s="127">
        <v>0</v>
      </c>
      <c r="I89" s="128" t="e">
        <f t="shared" si="4"/>
        <v>#DIV/0!</v>
      </c>
      <c r="J89" s="129" t="e">
        <f t="shared" si="5"/>
        <v>#DIV/0!</v>
      </c>
    </row>
    <row r="90" spans="1:10" x14ac:dyDescent="0.25">
      <c r="A90" s="39"/>
      <c r="B90" s="134" t="s">
        <v>148</v>
      </c>
      <c r="C90" s="135">
        <v>613412</v>
      </c>
      <c r="D90" s="85">
        <v>0</v>
      </c>
      <c r="E90" s="85">
        <v>0</v>
      </c>
      <c r="F90" s="143">
        <f t="shared" si="3"/>
        <v>0</v>
      </c>
      <c r="G90" s="86">
        <v>0</v>
      </c>
      <c r="H90" s="127">
        <v>0</v>
      </c>
      <c r="I90" s="128" t="e">
        <f t="shared" si="4"/>
        <v>#DIV/0!</v>
      </c>
      <c r="J90" s="129" t="e">
        <f t="shared" si="5"/>
        <v>#DIV/0!</v>
      </c>
    </row>
    <row r="91" spans="1:10" x14ac:dyDescent="0.25">
      <c r="A91" s="39"/>
      <c r="B91" s="134" t="s">
        <v>149</v>
      </c>
      <c r="C91" s="135">
        <v>613414</v>
      </c>
      <c r="D91" s="85">
        <v>0</v>
      </c>
      <c r="E91" s="85">
        <v>0</v>
      </c>
      <c r="F91" s="143">
        <f t="shared" si="3"/>
        <v>0</v>
      </c>
      <c r="G91" s="86">
        <v>0</v>
      </c>
      <c r="H91" s="127">
        <v>0</v>
      </c>
      <c r="I91" s="128" t="e">
        <f t="shared" si="4"/>
        <v>#DIV/0!</v>
      </c>
      <c r="J91" s="129" t="e">
        <f t="shared" si="5"/>
        <v>#DIV/0!</v>
      </c>
    </row>
    <row r="92" spans="1:10" x14ac:dyDescent="0.25">
      <c r="A92" s="39"/>
      <c r="B92" s="134" t="s">
        <v>150</v>
      </c>
      <c r="C92" s="135">
        <v>613415</v>
      </c>
      <c r="D92" s="85">
        <v>0</v>
      </c>
      <c r="E92" s="85">
        <v>0</v>
      </c>
      <c r="F92" s="143">
        <f t="shared" si="3"/>
        <v>0</v>
      </c>
      <c r="G92" s="86">
        <v>0</v>
      </c>
      <c r="H92" s="127">
        <v>0</v>
      </c>
      <c r="I92" s="128" t="e">
        <f t="shared" si="4"/>
        <v>#DIV/0!</v>
      </c>
      <c r="J92" s="129" t="e">
        <f t="shared" si="5"/>
        <v>#DIV/0!</v>
      </c>
    </row>
    <row r="93" spans="1:10" x14ac:dyDescent="0.25">
      <c r="A93" s="39"/>
      <c r="B93" s="134" t="s">
        <v>151</v>
      </c>
      <c r="C93" s="135">
        <v>613416</v>
      </c>
      <c r="D93" s="85">
        <v>0</v>
      </c>
      <c r="E93" s="85">
        <v>0</v>
      </c>
      <c r="F93" s="143">
        <f t="shared" si="3"/>
        <v>0</v>
      </c>
      <c r="G93" s="86">
        <v>0</v>
      </c>
      <c r="H93" s="127">
        <v>0</v>
      </c>
      <c r="I93" s="128" t="e">
        <f t="shared" si="4"/>
        <v>#DIV/0!</v>
      </c>
      <c r="J93" s="129" t="e">
        <f t="shared" si="5"/>
        <v>#DIV/0!</v>
      </c>
    </row>
    <row r="94" spans="1:10" x14ac:dyDescent="0.25">
      <c r="A94" s="39"/>
      <c r="B94" s="137" t="s">
        <v>152</v>
      </c>
      <c r="C94" s="138">
        <v>613417</v>
      </c>
      <c r="D94" s="85">
        <v>0</v>
      </c>
      <c r="E94" s="85">
        <v>0</v>
      </c>
      <c r="F94" s="143">
        <f t="shared" si="3"/>
        <v>0</v>
      </c>
      <c r="G94" s="86">
        <v>0</v>
      </c>
      <c r="H94" s="127">
        <v>0</v>
      </c>
      <c r="I94" s="128" t="e">
        <f t="shared" si="4"/>
        <v>#DIV/0!</v>
      </c>
      <c r="J94" s="129" t="e">
        <f t="shared" si="5"/>
        <v>#DIV/0!</v>
      </c>
    </row>
    <row r="95" spans="1:10" x14ac:dyDescent="0.25">
      <c r="A95" s="39"/>
      <c r="B95" s="137" t="s">
        <v>153</v>
      </c>
      <c r="C95" s="138">
        <v>613418</v>
      </c>
      <c r="D95" s="85">
        <v>0</v>
      </c>
      <c r="E95" s="85">
        <v>0</v>
      </c>
      <c r="F95" s="143">
        <f t="shared" si="3"/>
        <v>0</v>
      </c>
      <c r="G95" s="86">
        <v>0</v>
      </c>
      <c r="H95" s="127">
        <v>0</v>
      </c>
      <c r="I95" s="128" t="e">
        <f t="shared" si="4"/>
        <v>#DIV/0!</v>
      </c>
      <c r="J95" s="129" t="e">
        <f t="shared" si="5"/>
        <v>#DIV/0!</v>
      </c>
    </row>
    <row r="96" spans="1:10" x14ac:dyDescent="0.25">
      <c r="A96" s="39"/>
      <c r="B96" s="137" t="s">
        <v>154</v>
      </c>
      <c r="C96" s="138">
        <v>613419</v>
      </c>
      <c r="D96" s="85">
        <v>0</v>
      </c>
      <c r="E96" s="85">
        <v>0</v>
      </c>
      <c r="F96" s="143">
        <f t="shared" si="3"/>
        <v>0</v>
      </c>
      <c r="G96" s="86">
        <v>0</v>
      </c>
      <c r="H96" s="127">
        <v>0</v>
      </c>
      <c r="I96" s="128" t="e">
        <f t="shared" si="4"/>
        <v>#DIV/0!</v>
      </c>
      <c r="J96" s="129" t="e">
        <f t="shared" si="5"/>
        <v>#DIV/0!</v>
      </c>
    </row>
    <row r="97" spans="1:10" x14ac:dyDescent="0.25">
      <c r="A97" s="39"/>
      <c r="B97" s="137" t="s">
        <v>155</v>
      </c>
      <c r="C97" s="138">
        <v>613481</v>
      </c>
      <c r="D97" s="85">
        <v>0</v>
      </c>
      <c r="E97" s="85">
        <v>0</v>
      </c>
      <c r="F97" s="143">
        <f t="shared" si="3"/>
        <v>0</v>
      </c>
      <c r="G97" s="86">
        <v>0</v>
      </c>
      <c r="H97" s="127">
        <v>0</v>
      </c>
      <c r="I97" s="128" t="e">
        <f t="shared" si="4"/>
        <v>#DIV/0!</v>
      </c>
      <c r="J97" s="129" t="e">
        <f t="shared" si="5"/>
        <v>#DIV/0!</v>
      </c>
    </row>
    <row r="98" spans="1:10" x14ac:dyDescent="0.25">
      <c r="A98" s="39"/>
      <c r="B98" s="134" t="s">
        <v>156</v>
      </c>
      <c r="C98" s="135">
        <v>613484</v>
      </c>
      <c r="D98" s="85">
        <v>0</v>
      </c>
      <c r="E98" s="85">
        <v>0</v>
      </c>
      <c r="F98" s="143">
        <f t="shared" si="3"/>
        <v>0</v>
      </c>
      <c r="G98" s="86">
        <v>0</v>
      </c>
      <c r="H98" s="127">
        <v>0</v>
      </c>
      <c r="I98" s="128" t="e">
        <f t="shared" si="4"/>
        <v>#DIV/0!</v>
      </c>
      <c r="J98" s="129" t="e">
        <f t="shared" si="5"/>
        <v>#DIV/0!</v>
      </c>
    </row>
    <row r="99" spans="1:10" x14ac:dyDescent="0.25">
      <c r="A99" s="39"/>
      <c r="B99" s="134" t="s">
        <v>157</v>
      </c>
      <c r="C99" s="135">
        <v>613487</v>
      </c>
      <c r="D99" s="85">
        <v>0</v>
      </c>
      <c r="E99" s="85">
        <v>0</v>
      </c>
      <c r="F99" s="143">
        <f t="shared" si="3"/>
        <v>0</v>
      </c>
      <c r="G99" s="86">
        <v>0</v>
      </c>
      <c r="H99" s="127">
        <v>0</v>
      </c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158</v>
      </c>
      <c r="C100" s="135">
        <v>613492</v>
      </c>
      <c r="D100" s="85">
        <v>0</v>
      </c>
      <c r="E100" s="85">
        <v>0</v>
      </c>
      <c r="F100" s="143">
        <f t="shared" si="3"/>
        <v>0</v>
      </c>
      <c r="G100" s="86">
        <v>0</v>
      </c>
      <c r="H100" s="127">
        <v>0</v>
      </c>
      <c r="I100" s="128" t="e">
        <f t="shared" si="4"/>
        <v>#DIV/0!</v>
      </c>
      <c r="J100" s="129" t="e">
        <f t="shared" si="5"/>
        <v>#DIV/0!</v>
      </c>
    </row>
    <row r="101" spans="1:10" ht="24.75" x14ac:dyDescent="0.25">
      <c r="A101" s="122">
        <v>11</v>
      </c>
      <c r="B101" s="108" t="s">
        <v>35</v>
      </c>
      <c r="C101" s="109">
        <v>613500</v>
      </c>
      <c r="D101" s="110">
        <f>SUM(D102:D107)</f>
        <v>0</v>
      </c>
      <c r="E101" s="110">
        <f>SUM(E102:E107)</f>
        <v>0</v>
      </c>
      <c r="F101" s="111">
        <f t="shared" si="3"/>
        <v>0</v>
      </c>
      <c r="G101" s="112">
        <f>SUM(G102:G107)</f>
        <v>0</v>
      </c>
      <c r="H101" s="113">
        <f>SUM(H102:H107)</f>
        <v>0</v>
      </c>
      <c r="I101" s="114" t="e">
        <f t="shared" si="4"/>
        <v>#DIV/0!</v>
      </c>
      <c r="J101" s="115" t="e">
        <f t="shared" si="5"/>
        <v>#DIV/0!</v>
      </c>
    </row>
    <row r="102" spans="1:10" x14ac:dyDescent="0.25">
      <c r="A102" s="45"/>
      <c r="B102" s="134" t="s">
        <v>159</v>
      </c>
      <c r="C102" s="135">
        <v>613511</v>
      </c>
      <c r="D102" s="85">
        <v>0</v>
      </c>
      <c r="E102" s="85">
        <v>0</v>
      </c>
      <c r="F102" s="143">
        <f t="shared" si="3"/>
        <v>0</v>
      </c>
      <c r="G102" s="86">
        <v>0</v>
      </c>
      <c r="H102" s="127">
        <v>0</v>
      </c>
      <c r="I102" s="128" t="e">
        <f t="shared" si="4"/>
        <v>#DIV/0!</v>
      </c>
      <c r="J102" s="129" t="e">
        <f t="shared" si="5"/>
        <v>#DIV/0!</v>
      </c>
    </row>
    <row r="103" spans="1:10" x14ac:dyDescent="0.25">
      <c r="A103" s="45"/>
      <c r="B103" s="134" t="s">
        <v>160</v>
      </c>
      <c r="C103" s="135">
        <v>613512</v>
      </c>
      <c r="D103" s="85">
        <v>0</v>
      </c>
      <c r="E103" s="85">
        <v>0</v>
      </c>
      <c r="F103" s="143">
        <f t="shared" si="3"/>
        <v>0</v>
      </c>
      <c r="G103" s="86">
        <v>0</v>
      </c>
      <c r="H103" s="127">
        <v>0</v>
      </c>
      <c r="I103" s="128" t="e">
        <f t="shared" si="4"/>
        <v>#DIV/0!</v>
      </c>
      <c r="J103" s="129" t="e">
        <f t="shared" si="5"/>
        <v>#DIV/0!</v>
      </c>
    </row>
    <row r="104" spans="1:10" x14ac:dyDescent="0.25">
      <c r="A104" s="45"/>
      <c r="B104" s="134" t="s">
        <v>161</v>
      </c>
      <c r="C104" s="135">
        <v>613513</v>
      </c>
      <c r="D104" s="85">
        <v>0</v>
      </c>
      <c r="E104" s="85">
        <v>0</v>
      </c>
      <c r="F104" s="143">
        <f t="shared" si="3"/>
        <v>0</v>
      </c>
      <c r="G104" s="86">
        <v>0</v>
      </c>
      <c r="H104" s="127">
        <v>0</v>
      </c>
      <c r="I104" s="128" t="e">
        <f t="shared" si="4"/>
        <v>#DIV/0!</v>
      </c>
      <c r="J104" s="129" t="e">
        <f t="shared" si="5"/>
        <v>#DIV/0!</v>
      </c>
    </row>
    <row r="105" spans="1:10" x14ac:dyDescent="0.25">
      <c r="A105" s="45"/>
      <c r="B105" s="134" t="s">
        <v>162</v>
      </c>
      <c r="C105" s="135">
        <v>613521</v>
      </c>
      <c r="D105" s="85">
        <v>0</v>
      </c>
      <c r="E105" s="85">
        <v>0</v>
      </c>
      <c r="F105" s="143">
        <f t="shared" si="3"/>
        <v>0</v>
      </c>
      <c r="G105" s="86">
        <v>0</v>
      </c>
      <c r="H105" s="127">
        <v>0</v>
      </c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163</v>
      </c>
      <c r="C106" s="135">
        <v>613523</v>
      </c>
      <c r="D106" s="85">
        <v>0</v>
      </c>
      <c r="E106" s="85">
        <v>0</v>
      </c>
      <c r="F106" s="143">
        <f t="shared" si="3"/>
        <v>0</v>
      </c>
      <c r="G106" s="86">
        <v>0</v>
      </c>
      <c r="H106" s="127">
        <v>0</v>
      </c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164</v>
      </c>
      <c r="C107" s="135">
        <v>613524</v>
      </c>
      <c r="D107" s="85">
        <v>0</v>
      </c>
      <c r="E107" s="85">
        <v>0</v>
      </c>
      <c r="F107" s="143">
        <f t="shared" si="3"/>
        <v>0</v>
      </c>
      <c r="G107" s="86">
        <v>0</v>
      </c>
      <c r="H107" s="127">
        <v>0</v>
      </c>
      <c r="I107" s="128" t="e">
        <f t="shared" si="4"/>
        <v>#DIV/0!</v>
      </c>
      <c r="J107" s="129" t="e">
        <f t="shared" si="5"/>
        <v>#DIV/0!</v>
      </c>
    </row>
    <row r="108" spans="1:10" ht="24.75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165</v>
      </c>
      <c r="C109" s="135">
        <v>613611</v>
      </c>
      <c r="D109" s="89">
        <v>0</v>
      </c>
      <c r="E109" s="89">
        <v>0</v>
      </c>
      <c r="F109" s="145">
        <f t="shared" si="3"/>
        <v>0</v>
      </c>
      <c r="G109" s="91">
        <v>0</v>
      </c>
      <c r="H109" s="127">
        <v>0</v>
      </c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166</v>
      </c>
      <c r="C110" s="135">
        <v>613614</v>
      </c>
      <c r="D110" s="89">
        <v>0</v>
      </c>
      <c r="E110" s="89">
        <v>0</v>
      </c>
      <c r="F110" s="145">
        <f t="shared" si="3"/>
        <v>0</v>
      </c>
      <c r="G110" s="91">
        <v>0</v>
      </c>
      <c r="H110" s="127">
        <v>0</v>
      </c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167</v>
      </c>
      <c r="C111" s="135">
        <v>613621</v>
      </c>
      <c r="D111" s="89">
        <v>0</v>
      </c>
      <c r="E111" s="89">
        <v>0</v>
      </c>
      <c r="F111" s="145">
        <f t="shared" si="3"/>
        <v>0</v>
      </c>
      <c r="G111" s="91">
        <v>0</v>
      </c>
      <c r="H111" s="127">
        <v>0</v>
      </c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0</v>
      </c>
      <c r="E112" s="124">
        <f>SUM(E113:E121)</f>
        <v>0</v>
      </c>
      <c r="F112" s="125">
        <f t="shared" si="3"/>
        <v>0</v>
      </c>
      <c r="G112" s="126">
        <f>SUM(G113:G121)</f>
        <v>0</v>
      </c>
      <c r="H112" s="113">
        <f>SUM(H113:H121)</f>
        <v>0</v>
      </c>
      <c r="I112" s="114" t="e">
        <f t="shared" si="4"/>
        <v>#DIV/0!</v>
      </c>
      <c r="J112" s="115" t="e">
        <f t="shared" si="5"/>
        <v>#DIV/0!</v>
      </c>
    </row>
    <row r="113" spans="1:10" x14ac:dyDescent="0.25">
      <c r="A113" s="45"/>
      <c r="B113" s="134" t="s">
        <v>168</v>
      </c>
      <c r="C113" s="135">
        <v>613711</v>
      </c>
      <c r="D113" s="89">
        <v>0</v>
      </c>
      <c r="E113" s="89">
        <v>0</v>
      </c>
      <c r="F113" s="145">
        <f t="shared" si="3"/>
        <v>0</v>
      </c>
      <c r="G113" s="91">
        <v>0</v>
      </c>
      <c r="H113" s="127">
        <v>0</v>
      </c>
      <c r="I113" s="128" t="e">
        <f t="shared" si="4"/>
        <v>#DIV/0!</v>
      </c>
      <c r="J113" s="129" t="e">
        <f t="shared" si="5"/>
        <v>#DIV/0!</v>
      </c>
    </row>
    <row r="114" spans="1:10" x14ac:dyDescent="0.25">
      <c r="A114" s="45"/>
      <c r="B114" s="134" t="s">
        <v>169</v>
      </c>
      <c r="C114" s="135">
        <v>613712</v>
      </c>
      <c r="D114" s="89">
        <v>0</v>
      </c>
      <c r="E114" s="89">
        <v>0</v>
      </c>
      <c r="F114" s="145">
        <f t="shared" si="3"/>
        <v>0</v>
      </c>
      <c r="G114" s="91">
        <v>0</v>
      </c>
      <c r="H114" s="127">
        <v>0</v>
      </c>
      <c r="I114" s="128" t="e">
        <f t="shared" si="4"/>
        <v>#DIV/0!</v>
      </c>
      <c r="J114" s="129" t="e">
        <f t="shared" si="5"/>
        <v>#DIV/0!</v>
      </c>
    </row>
    <row r="115" spans="1:10" x14ac:dyDescent="0.25">
      <c r="A115" s="45"/>
      <c r="B115" s="134" t="s">
        <v>170</v>
      </c>
      <c r="C115" s="135">
        <v>613713</v>
      </c>
      <c r="D115" s="89">
        <v>0</v>
      </c>
      <c r="E115" s="89">
        <v>0</v>
      </c>
      <c r="F115" s="145">
        <f t="shared" si="3"/>
        <v>0</v>
      </c>
      <c r="G115" s="91">
        <v>0</v>
      </c>
      <c r="H115" s="127">
        <v>0</v>
      </c>
      <c r="I115" s="128" t="e">
        <f t="shared" si="4"/>
        <v>#DIV/0!</v>
      </c>
      <c r="J115" s="129" t="e">
        <f t="shared" si="5"/>
        <v>#DIV/0!</v>
      </c>
    </row>
    <row r="116" spans="1:10" x14ac:dyDescent="0.25">
      <c r="A116" s="45"/>
      <c r="B116" s="134" t="s">
        <v>171</v>
      </c>
      <c r="C116" s="135">
        <v>613721</v>
      </c>
      <c r="D116" s="89">
        <v>0</v>
      </c>
      <c r="E116" s="89">
        <v>0</v>
      </c>
      <c r="F116" s="145">
        <f t="shared" si="3"/>
        <v>0</v>
      </c>
      <c r="G116" s="91">
        <v>0</v>
      </c>
      <c r="H116" s="127">
        <v>0</v>
      </c>
      <c r="I116" s="128" t="e">
        <f t="shared" si="4"/>
        <v>#DIV/0!</v>
      </c>
      <c r="J116" s="129" t="e">
        <f t="shared" si="5"/>
        <v>#DIV/0!</v>
      </c>
    </row>
    <row r="117" spans="1:10" x14ac:dyDescent="0.25">
      <c r="A117" s="45"/>
      <c r="B117" s="134" t="s">
        <v>172</v>
      </c>
      <c r="C117" s="135">
        <v>613722</v>
      </c>
      <c r="D117" s="89">
        <v>0</v>
      </c>
      <c r="E117" s="89">
        <v>0</v>
      </c>
      <c r="F117" s="145">
        <f t="shared" si="3"/>
        <v>0</v>
      </c>
      <c r="G117" s="91">
        <v>0</v>
      </c>
      <c r="H117" s="127">
        <v>0</v>
      </c>
      <c r="I117" s="128" t="e">
        <f t="shared" si="4"/>
        <v>#DIV/0!</v>
      </c>
      <c r="J117" s="129" t="e">
        <f t="shared" si="5"/>
        <v>#DIV/0!</v>
      </c>
    </row>
    <row r="118" spans="1:10" x14ac:dyDescent="0.25">
      <c r="A118" s="45"/>
      <c r="B118" s="134" t="s">
        <v>173</v>
      </c>
      <c r="C118" s="135">
        <v>613723</v>
      </c>
      <c r="D118" s="89">
        <v>0</v>
      </c>
      <c r="E118" s="89">
        <v>0</v>
      </c>
      <c r="F118" s="145">
        <f t="shared" si="3"/>
        <v>0</v>
      </c>
      <c r="G118" s="91">
        <v>0</v>
      </c>
      <c r="H118" s="127">
        <v>0</v>
      </c>
      <c r="I118" s="128" t="e">
        <f t="shared" si="4"/>
        <v>#DIV/0!</v>
      </c>
      <c r="J118" s="129" t="e">
        <f t="shared" si="5"/>
        <v>#DIV/0!</v>
      </c>
    </row>
    <row r="119" spans="1:10" x14ac:dyDescent="0.25">
      <c r="A119" s="45"/>
      <c r="B119" s="134" t="s">
        <v>174</v>
      </c>
      <c r="C119" s="139">
        <v>613726</v>
      </c>
      <c r="D119" s="89">
        <v>0</v>
      </c>
      <c r="E119" s="89">
        <v>0</v>
      </c>
      <c r="F119" s="145">
        <f t="shared" si="3"/>
        <v>0</v>
      </c>
      <c r="G119" s="91">
        <v>0</v>
      </c>
      <c r="H119" s="127">
        <v>0</v>
      </c>
      <c r="I119" s="128" t="e">
        <f t="shared" si="4"/>
        <v>#DIV/0!</v>
      </c>
      <c r="J119" s="129" t="e">
        <f t="shared" si="5"/>
        <v>#DIV/0!</v>
      </c>
    </row>
    <row r="120" spans="1:10" x14ac:dyDescent="0.25">
      <c r="A120" s="45"/>
      <c r="B120" s="134" t="s">
        <v>175</v>
      </c>
      <c r="C120" s="135">
        <v>613727</v>
      </c>
      <c r="D120" s="89">
        <v>0</v>
      </c>
      <c r="E120" s="89">
        <v>0</v>
      </c>
      <c r="F120" s="145">
        <f t="shared" si="3"/>
        <v>0</v>
      </c>
      <c r="G120" s="91">
        <v>0</v>
      </c>
      <c r="H120" s="127">
        <v>0</v>
      </c>
      <c r="I120" s="128" t="e">
        <f t="shared" si="4"/>
        <v>#DIV/0!</v>
      </c>
      <c r="J120" s="129" t="e">
        <f t="shared" si="5"/>
        <v>#DIV/0!</v>
      </c>
    </row>
    <row r="121" spans="1:10" x14ac:dyDescent="0.25">
      <c r="A121" s="45"/>
      <c r="B121" s="134" t="s">
        <v>176</v>
      </c>
      <c r="C121" s="135">
        <v>613728</v>
      </c>
      <c r="D121" s="89">
        <v>0</v>
      </c>
      <c r="E121" s="89">
        <v>0</v>
      </c>
      <c r="F121" s="145">
        <f t="shared" si="3"/>
        <v>0</v>
      </c>
      <c r="G121" s="91">
        <v>0</v>
      </c>
      <c r="H121" s="127">
        <v>0</v>
      </c>
      <c r="I121" s="128" t="e">
        <f t="shared" si="4"/>
        <v>#DIV/0!</v>
      </c>
      <c r="J121" s="129" t="e">
        <f t="shared" si="5"/>
        <v>#DIV/0!</v>
      </c>
    </row>
    <row r="122" spans="1:10" ht="36.75" x14ac:dyDescent="0.25">
      <c r="A122" s="123">
        <v>14</v>
      </c>
      <c r="B122" s="108" t="s">
        <v>38</v>
      </c>
      <c r="C122" s="109">
        <v>613800</v>
      </c>
      <c r="D122" s="124">
        <f>SUM(D123:D128)</f>
        <v>0</v>
      </c>
      <c r="E122" s="124">
        <f>SUM(E123:E128)</f>
        <v>0</v>
      </c>
      <c r="F122" s="125">
        <f t="shared" si="3"/>
        <v>0</v>
      </c>
      <c r="G122" s="126">
        <f>SUM(G123:G128)</f>
        <v>0</v>
      </c>
      <c r="H122" s="113">
        <f>SUM(H123:H128)</f>
        <v>0</v>
      </c>
      <c r="I122" s="114" t="e">
        <f t="shared" si="4"/>
        <v>#DIV/0!</v>
      </c>
      <c r="J122" s="115" t="e">
        <f t="shared" si="5"/>
        <v>#DIV/0!</v>
      </c>
    </row>
    <row r="123" spans="1:10" x14ac:dyDescent="0.25">
      <c r="A123" s="39"/>
      <c r="B123" s="134" t="s">
        <v>177</v>
      </c>
      <c r="C123" s="135">
        <v>613811</v>
      </c>
      <c r="D123" s="89">
        <v>0</v>
      </c>
      <c r="E123" s="89">
        <v>0</v>
      </c>
      <c r="F123" s="145">
        <f t="shared" si="3"/>
        <v>0</v>
      </c>
      <c r="G123" s="91">
        <v>0</v>
      </c>
      <c r="H123" s="87">
        <v>0</v>
      </c>
      <c r="I123" s="128" t="e">
        <f t="shared" si="4"/>
        <v>#DIV/0!</v>
      </c>
      <c r="J123" s="129" t="e">
        <f t="shared" si="5"/>
        <v>#DIV/0!</v>
      </c>
    </row>
    <row r="124" spans="1:10" x14ac:dyDescent="0.25">
      <c r="A124" s="39"/>
      <c r="B124" s="134" t="s">
        <v>178</v>
      </c>
      <c r="C124" s="135">
        <v>613813</v>
      </c>
      <c r="D124" s="89">
        <v>0</v>
      </c>
      <c r="E124" s="89">
        <v>0</v>
      </c>
      <c r="F124" s="145">
        <f t="shared" si="3"/>
        <v>0</v>
      </c>
      <c r="G124" s="91">
        <v>0</v>
      </c>
      <c r="H124" s="87">
        <v>0</v>
      </c>
      <c r="I124" s="128" t="e">
        <f t="shared" si="4"/>
        <v>#DIV/0!</v>
      </c>
      <c r="J124" s="129" t="e">
        <f t="shared" si="5"/>
        <v>#DIV/0!</v>
      </c>
    </row>
    <row r="125" spans="1:10" x14ac:dyDescent="0.25">
      <c r="A125" s="39"/>
      <c r="B125" s="134" t="s">
        <v>179</v>
      </c>
      <c r="C125" s="135">
        <v>613814</v>
      </c>
      <c r="D125" s="89">
        <v>0</v>
      </c>
      <c r="E125" s="89">
        <v>0</v>
      </c>
      <c r="F125" s="145">
        <f t="shared" si="3"/>
        <v>0</v>
      </c>
      <c r="G125" s="91">
        <v>0</v>
      </c>
      <c r="H125" s="87">
        <v>0</v>
      </c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180</v>
      </c>
      <c r="C126" s="135">
        <v>613815</v>
      </c>
      <c r="D126" s="89">
        <v>0</v>
      </c>
      <c r="E126" s="89">
        <v>0</v>
      </c>
      <c r="F126" s="145">
        <f t="shared" si="3"/>
        <v>0</v>
      </c>
      <c r="G126" s="91">
        <v>0</v>
      </c>
      <c r="H126" s="87">
        <v>0</v>
      </c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181</v>
      </c>
      <c r="C127" s="135">
        <v>613821</v>
      </c>
      <c r="D127" s="89">
        <v>0</v>
      </c>
      <c r="E127" s="89">
        <v>0</v>
      </c>
      <c r="F127" s="145">
        <f t="shared" si="3"/>
        <v>0</v>
      </c>
      <c r="G127" s="91">
        <v>0</v>
      </c>
      <c r="H127" s="87">
        <v>0</v>
      </c>
      <c r="I127" s="128" t="e">
        <f t="shared" si="4"/>
        <v>#DIV/0!</v>
      </c>
      <c r="J127" s="129" t="e">
        <f t="shared" si="5"/>
        <v>#DIV/0!</v>
      </c>
    </row>
    <row r="128" spans="1:10" x14ac:dyDescent="0.25">
      <c r="A128" s="39"/>
      <c r="B128" s="134" t="s">
        <v>182</v>
      </c>
      <c r="C128" s="135">
        <v>613832</v>
      </c>
      <c r="D128" s="89">
        <v>0</v>
      </c>
      <c r="E128" s="89">
        <v>0</v>
      </c>
      <c r="F128" s="145">
        <f t="shared" si="3"/>
        <v>0</v>
      </c>
      <c r="G128" s="91">
        <v>0</v>
      </c>
      <c r="H128" s="87">
        <v>0</v>
      </c>
      <c r="I128" s="128" t="e">
        <f t="shared" si="4"/>
        <v>#DIV/0!</v>
      </c>
      <c r="J128" s="129" t="e">
        <f t="shared" si="5"/>
        <v>#DIV/0!</v>
      </c>
    </row>
    <row r="129" spans="1:10" ht="24.75" x14ac:dyDescent="0.25">
      <c r="A129" s="122">
        <v>15</v>
      </c>
      <c r="B129" s="108" t="s">
        <v>39</v>
      </c>
      <c r="C129" s="109">
        <v>613900</v>
      </c>
      <c r="D129" s="124">
        <f>SUM(D130:D161)</f>
        <v>0</v>
      </c>
      <c r="E129" s="124">
        <f>SUM(E130+E131+E132+E133+E134+E135+E136+E137+E138+E139+E140+E141+E142+E143+E144+E145+E146)</f>
        <v>105138</v>
      </c>
      <c r="F129" s="125">
        <f t="shared" si="3"/>
        <v>105138</v>
      </c>
      <c r="G129" s="126">
        <f>SUM(G130:G160)</f>
        <v>95954</v>
      </c>
      <c r="H129" s="113">
        <v>0</v>
      </c>
      <c r="I129" s="114">
        <f t="shared" si="4"/>
        <v>0.91264813863683925</v>
      </c>
      <c r="J129" s="115" t="e">
        <f t="shared" si="5"/>
        <v>#DIV/0!</v>
      </c>
    </row>
    <row r="130" spans="1:10" x14ac:dyDescent="0.25">
      <c r="A130" s="45"/>
      <c r="B130" s="134" t="s">
        <v>183</v>
      </c>
      <c r="C130" s="135">
        <v>613911</v>
      </c>
      <c r="D130" s="89">
        <v>0</v>
      </c>
      <c r="E130" s="89">
        <v>0</v>
      </c>
      <c r="F130" s="145">
        <f t="shared" si="3"/>
        <v>0</v>
      </c>
      <c r="G130" s="85">
        <v>0</v>
      </c>
      <c r="H130" s="85">
        <v>0</v>
      </c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184</v>
      </c>
      <c r="C131" s="138">
        <v>613912</v>
      </c>
      <c r="D131" s="89">
        <v>0</v>
      </c>
      <c r="E131" s="89">
        <v>501</v>
      </c>
      <c r="F131" s="145">
        <f t="shared" si="3"/>
        <v>501</v>
      </c>
      <c r="G131" s="85">
        <v>0</v>
      </c>
      <c r="H131" s="85">
        <v>0</v>
      </c>
      <c r="I131" s="128">
        <f t="shared" si="4"/>
        <v>0</v>
      </c>
      <c r="J131" s="129" t="e">
        <f t="shared" si="5"/>
        <v>#DIV/0!</v>
      </c>
    </row>
    <row r="132" spans="1:10" x14ac:dyDescent="0.25">
      <c r="A132" s="45"/>
      <c r="B132" s="137" t="s">
        <v>185</v>
      </c>
      <c r="C132" s="138">
        <v>613913</v>
      </c>
      <c r="D132" s="89">
        <v>0</v>
      </c>
      <c r="E132" s="89">
        <v>0</v>
      </c>
      <c r="F132" s="145">
        <f t="shared" si="3"/>
        <v>0</v>
      </c>
      <c r="G132" s="85">
        <v>0</v>
      </c>
      <c r="H132" s="85">
        <v>0</v>
      </c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186</v>
      </c>
      <c r="C133" s="138">
        <v>613914</v>
      </c>
      <c r="D133" s="89">
        <v>0</v>
      </c>
      <c r="E133" s="89">
        <v>0</v>
      </c>
      <c r="F133" s="145">
        <f t="shared" si="3"/>
        <v>0</v>
      </c>
      <c r="G133" s="85">
        <v>0</v>
      </c>
      <c r="H133" s="85">
        <v>0</v>
      </c>
      <c r="I133" s="128" t="e">
        <f t="shared" si="4"/>
        <v>#DIV/0!</v>
      </c>
      <c r="J133" s="129" t="e">
        <f t="shared" si="5"/>
        <v>#DIV/0!</v>
      </c>
    </row>
    <row r="134" spans="1:10" x14ac:dyDescent="0.25">
      <c r="A134" s="45"/>
      <c r="B134" s="137" t="s">
        <v>187</v>
      </c>
      <c r="C134" s="138">
        <v>613915</v>
      </c>
      <c r="D134" s="89">
        <v>0</v>
      </c>
      <c r="E134" s="89">
        <v>9779</v>
      </c>
      <c r="F134" s="145">
        <f t="shared" si="3"/>
        <v>9779</v>
      </c>
      <c r="G134" s="85">
        <v>4054</v>
      </c>
      <c r="H134" s="85">
        <v>0</v>
      </c>
      <c r="I134" s="128">
        <f t="shared" si="4"/>
        <v>0.4145618161366193</v>
      </c>
      <c r="J134" s="129" t="e">
        <f t="shared" si="5"/>
        <v>#DIV/0!</v>
      </c>
    </row>
    <row r="135" spans="1:10" x14ac:dyDescent="0.25">
      <c r="A135" s="45"/>
      <c r="B135" s="137" t="s">
        <v>188</v>
      </c>
      <c r="C135" s="138">
        <v>613918</v>
      </c>
      <c r="D135" s="89">
        <v>0</v>
      </c>
      <c r="E135" s="89">
        <v>0</v>
      </c>
      <c r="F135" s="145">
        <f t="shared" si="3"/>
        <v>0</v>
      </c>
      <c r="G135" s="85">
        <v>0</v>
      </c>
      <c r="H135" s="85">
        <v>0</v>
      </c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189</v>
      </c>
      <c r="C136" s="138">
        <v>613919</v>
      </c>
      <c r="D136" s="89">
        <v>0</v>
      </c>
      <c r="E136" s="89">
        <v>0</v>
      </c>
      <c r="F136" s="145">
        <f t="shared" si="3"/>
        <v>0</v>
      </c>
      <c r="G136" s="85">
        <v>0</v>
      </c>
      <c r="H136" s="85">
        <v>0</v>
      </c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190</v>
      </c>
      <c r="C137" s="138">
        <v>613921</v>
      </c>
      <c r="D137" s="89">
        <v>0</v>
      </c>
      <c r="E137" s="89">
        <v>0</v>
      </c>
      <c r="F137" s="145">
        <f t="shared" si="3"/>
        <v>0</v>
      </c>
      <c r="G137" s="85">
        <v>0</v>
      </c>
      <c r="H137" s="85">
        <v>0</v>
      </c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191</v>
      </c>
      <c r="C138" s="138">
        <v>613922</v>
      </c>
      <c r="D138" s="89">
        <v>0</v>
      </c>
      <c r="E138" s="89">
        <v>0</v>
      </c>
      <c r="F138" s="145">
        <f t="shared" si="3"/>
        <v>0</v>
      </c>
      <c r="G138" s="85">
        <v>0</v>
      </c>
      <c r="H138" s="85"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192</v>
      </c>
      <c r="C139" s="138">
        <v>613923</v>
      </c>
      <c r="D139" s="89">
        <v>0</v>
      </c>
      <c r="E139" s="89">
        <v>0</v>
      </c>
      <c r="F139" s="145">
        <f t="shared" si="3"/>
        <v>0</v>
      </c>
      <c r="G139" s="85">
        <v>0</v>
      </c>
      <c r="H139" s="85">
        <v>0</v>
      </c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193</v>
      </c>
      <c r="C140" s="138">
        <v>613924</v>
      </c>
      <c r="D140" s="89">
        <v>0</v>
      </c>
      <c r="E140" s="89">
        <v>0</v>
      </c>
      <c r="F140" s="145">
        <f t="shared" si="3"/>
        <v>0</v>
      </c>
      <c r="G140" s="85">
        <v>0</v>
      </c>
      <c r="H140" s="85"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194</v>
      </c>
      <c r="C141" s="138">
        <v>613932</v>
      </c>
      <c r="D141" s="89">
        <v>0</v>
      </c>
      <c r="E141" s="89">
        <v>86858</v>
      </c>
      <c r="F141" s="145">
        <f t="shared" si="3"/>
        <v>86858</v>
      </c>
      <c r="G141" s="85">
        <v>91900</v>
      </c>
      <c r="H141" s="85">
        <v>0</v>
      </c>
      <c r="I141" s="128">
        <f t="shared" si="4"/>
        <v>1.0580487692555665</v>
      </c>
      <c r="J141" s="129" t="e">
        <f t="shared" si="5"/>
        <v>#DIV/0!</v>
      </c>
    </row>
    <row r="142" spans="1:10" x14ac:dyDescent="0.25">
      <c r="A142" s="45"/>
      <c r="B142" s="137" t="s">
        <v>195</v>
      </c>
      <c r="C142" s="138">
        <v>613934</v>
      </c>
      <c r="D142" s="89">
        <v>0</v>
      </c>
      <c r="E142" s="89">
        <v>0</v>
      </c>
      <c r="F142" s="145">
        <f t="shared" si="3"/>
        <v>0</v>
      </c>
      <c r="G142" s="85">
        <v>0</v>
      </c>
      <c r="H142" s="85">
        <v>0</v>
      </c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196</v>
      </c>
      <c r="C143" s="138">
        <v>613936</v>
      </c>
      <c r="D143" s="89">
        <v>0</v>
      </c>
      <c r="E143" s="89">
        <v>0</v>
      </c>
      <c r="F143" s="145">
        <f t="shared" si="3"/>
        <v>0</v>
      </c>
      <c r="G143" s="85">
        <v>0</v>
      </c>
      <c r="H143" s="85">
        <v>0</v>
      </c>
      <c r="I143" s="128" t="e">
        <f t="shared" si="4"/>
        <v>#DIV/0!</v>
      </c>
      <c r="J143" s="129" t="e">
        <f t="shared" si="5"/>
        <v>#DIV/0!</v>
      </c>
    </row>
    <row r="144" spans="1:10" x14ac:dyDescent="0.25">
      <c r="A144" s="45"/>
      <c r="B144" s="137" t="s">
        <v>197</v>
      </c>
      <c r="C144" s="138">
        <v>613937</v>
      </c>
      <c r="D144" s="89">
        <v>0</v>
      </c>
      <c r="E144" s="89">
        <v>8000</v>
      </c>
      <c r="F144" s="145">
        <f t="shared" si="3"/>
        <v>8000</v>
      </c>
      <c r="G144" s="85">
        <v>0</v>
      </c>
      <c r="H144" s="85">
        <v>0</v>
      </c>
      <c r="I144" s="128">
        <f t="shared" si="4"/>
        <v>0</v>
      </c>
      <c r="J144" s="129" t="e">
        <f t="shared" si="5"/>
        <v>#DIV/0!</v>
      </c>
    </row>
    <row r="145" spans="1:10" x14ac:dyDescent="0.25">
      <c r="A145" s="45"/>
      <c r="B145" s="137" t="s">
        <v>198</v>
      </c>
      <c r="C145" s="138">
        <v>613938</v>
      </c>
      <c r="D145" s="89">
        <v>0</v>
      </c>
      <c r="E145" s="89">
        <v>0</v>
      </c>
      <c r="F145" s="145">
        <f t="shared" si="3"/>
        <v>0</v>
      </c>
      <c r="G145" s="85">
        <v>0</v>
      </c>
      <c r="H145" s="85">
        <v>0</v>
      </c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199</v>
      </c>
      <c r="C146" s="138">
        <v>613939</v>
      </c>
      <c r="D146" s="89">
        <v>0</v>
      </c>
      <c r="E146" s="89">
        <v>0</v>
      </c>
      <c r="F146" s="145">
        <f t="shared" si="3"/>
        <v>0</v>
      </c>
      <c r="G146" s="85">
        <v>0</v>
      </c>
      <c r="H146" s="85">
        <v>0</v>
      </c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200</v>
      </c>
      <c r="C147" s="138">
        <v>613941</v>
      </c>
      <c r="D147" s="89">
        <v>0</v>
      </c>
      <c r="E147" s="89">
        <v>0</v>
      </c>
      <c r="F147" s="145">
        <f t="shared" si="3"/>
        <v>0</v>
      </c>
      <c r="G147" s="85">
        <v>0</v>
      </c>
      <c r="H147" s="85">
        <v>0</v>
      </c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201</v>
      </c>
      <c r="C148" s="138">
        <v>613949</v>
      </c>
      <c r="D148" s="89">
        <v>0</v>
      </c>
      <c r="E148" s="89">
        <v>0</v>
      </c>
      <c r="F148" s="145">
        <f t="shared" si="3"/>
        <v>0</v>
      </c>
      <c r="G148" s="85">
        <v>0</v>
      </c>
      <c r="H148" s="85">
        <v>0</v>
      </c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182</v>
      </c>
      <c r="C149" s="138">
        <v>613961</v>
      </c>
      <c r="D149" s="89">
        <v>0</v>
      </c>
      <c r="E149" s="89">
        <v>0</v>
      </c>
      <c r="F149" s="145">
        <f t="shared" si="3"/>
        <v>0</v>
      </c>
      <c r="G149" s="85">
        <v>0</v>
      </c>
      <c r="H149" s="85">
        <v>0</v>
      </c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234</v>
      </c>
      <c r="C150" s="138">
        <v>613962</v>
      </c>
      <c r="D150" s="89">
        <v>0</v>
      </c>
      <c r="E150" s="89">
        <v>0</v>
      </c>
      <c r="F150" s="145">
        <f t="shared" si="3"/>
        <v>0</v>
      </c>
      <c r="G150" s="85">
        <v>0</v>
      </c>
      <c r="H150" s="85">
        <v>0</v>
      </c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202</v>
      </c>
      <c r="C151" s="138">
        <v>613966</v>
      </c>
      <c r="D151" s="89">
        <v>0</v>
      </c>
      <c r="E151" s="89">
        <v>0</v>
      </c>
      <c r="F151" s="145">
        <f t="shared" si="3"/>
        <v>0</v>
      </c>
      <c r="G151" s="85">
        <v>0</v>
      </c>
      <c r="H151" s="85">
        <v>0</v>
      </c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203</v>
      </c>
      <c r="C152" s="138">
        <v>613967</v>
      </c>
      <c r="D152" s="89">
        <v>0</v>
      </c>
      <c r="E152" s="89">
        <v>0</v>
      </c>
      <c r="F152" s="145">
        <f t="shared" si="3"/>
        <v>0</v>
      </c>
      <c r="G152" s="85">
        <v>0</v>
      </c>
      <c r="H152" s="85">
        <v>0</v>
      </c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204</v>
      </c>
      <c r="C153" s="138">
        <v>613968</v>
      </c>
      <c r="D153" s="89">
        <v>0</v>
      </c>
      <c r="E153" s="89">
        <v>0</v>
      </c>
      <c r="F153" s="145">
        <f t="shared" si="3"/>
        <v>0</v>
      </c>
      <c r="G153" s="85">
        <v>0</v>
      </c>
      <c r="H153" s="85">
        <v>0</v>
      </c>
      <c r="I153" s="128" t="e">
        <f t="shared" si="4"/>
        <v>#DIV/0!</v>
      </c>
      <c r="J153" s="129" t="e">
        <f t="shared" si="5"/>
        <v>#DIV/0!</v>
      </c>
    </row>
    <row r="154" spans="1:10" x14ac:dyDescent="0.25">
      <c r="A154" s="45"/>
      <c r="B154" s="137" t="s">
        <v>205</v>
      </c>
      <c r="C154" s="138">
        <v>613971</v>
      </c>
      <c r="D154" s="89">
        <v>0</v>
      </c>
      <c r="E154" s="89">
        <v>0</v>
      </c>
      <c r="F154" s="145">
        <f t="shared" si="3"/>
        <v>0</v>
      </c>
      <c r="G154" s="85">
        <v>0</v>
      </c>
      <c r="H154" s="85">
        <v>0</v>
      </c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206</v>
      </c>
      <c r="C155" s="138">
        <v>613972</v>
      </c>
      <c r="D155" s="89">
        <v>0</v>
      </c>
      <c r="E155" s="89">
        <v>0</v>
      </c>
      <c r="F155" s="145">
        <f t="shared" si="3"/>
        <v>0</v>
      </c>
      <c r="G155" s="85">
        <v>0</v>
      </c>
      <c r="H155" s="85">
        <v>0</v>
      </c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207</v>
      </c>
      <c r="C156" s="138">
        <v>613973</v>
      </c>
      <c r="D156" s="89">
        <v>0</v>
      </c>
      <c r="E156" s="89">
        <v>0</v>
      </c>
      <c r="F156" s="145">
        <f t="shared" si="3"/>
        <v>0</v>
      </c>
      <c r="G156" s="85">
        <v>0</v>
      </c>
      <c r="H156" s="85">
        <v>0</v>
      </c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208</v>
      </c>
      <c r="C157" s="138">
        <v>613985</v>
      </c>
      <c r="D157" s="89">
        <v>0</v>
      </c>
      <c r="E157" s="89">
        <v>0</v>
      </c>
      <c r="F157" s="145">
        <f t="shared" si="3"/>
        <v>0</v>
      </c>
      <c r="G157" s="85">
        <v>0</v>
      </c>
      <c r="H157" s="85">
        <v>0</v>
      </c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209</v>
      </c>
      <c r="C158" s="138">
        <v>613987</v>
      </c>
      <c r="D158" s="89">
        <v>0</v>
      </c>
      <c r="E158" s="89">
        <v>0</v>
      </c>
      <c r="F158" s="145">
        <f t="shared" si="3"/>
        <v>0</v>
      </c>
      <c r="G158" s="85">
        <v>0</v>
      </c>
      <c r="H158" s="85">
        <v>0</v>
      </c>
      <c r="I158" s="128" t="e">
        <f t="shared" si="4"/>
        <v>#DIV/0!</v>
      </c>
      <c r="J158" s="129" t="e">
        <f t="shared" si="5"/>
        <v>#DIV/0!</v>
      </c>
    </row>
    <row r="159" spans="1:10" x14ac:dyDescent="0.25">
      <c r="A159" s="45"/>
      <c r="B159" s="134" t="s">
        <v>210</v>
      </c>
      <c r="C159" s="135">
        <v>613989</v>
      </c>
      <c r="D159" s="89">
        <v>0</v>
      </c>
      <c r="E159" s="89">
        <v>0</v>
      </c>
      <c r="F159" s="145">
        <f t="shared" si="3"/>
        <v>0</v>
      </c>
      <c r="G159" s="85">
        <v>0</v>
      </c>
      <c r="H159" s="85">
        <v>0</v>
      </c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4" t="s">
        <v>211</v>
      </c>
      <c r="C160" s="135">
        <v>613991</v>
      </c>
      <c r="D160" s="89">
        <v>0</v>
      </c>
      <c r="E160" s="89">
        <v>0</v>
      </c>
      <c r="F160" s="145">
        <f t="shared" si="3"/>
        <v>0</v>
      </c>
      <c r="G160" s="85">
        <v>0</v>
      </c>
      <c r="H160" s="85">
        <v>0</v>
      </c>
      <c r="I160" s="128" t="e">
        <f t="shared" si="4"/>
        <v>#DIV/0!</v>
      </c>
      <c r="J160" s="129" t="e">
        <f t="shared" si="5"/>
        <v>#DIV/0!</v>
      </c>
    </row>
    <row r="161" spans="1:10" x14ac:dyDescent="0.25">
      <c r="A161" s="45"/>
      <c r="B161" s="50"/>
      <c r="C161" s="51"/>
      <c r="D161" s="89"/>
      <c r="E161" s="89"/>
      <c r="F161" s="145">
        <f t="shared" si="3"/>
        <v>0</v>
      </c>
      <c r="G161" s="85">
        <v>0</v>
      </c>
      <c r="H161" s="85">
        <v>0</v>
      </c>
      <c r="I161" s="128" t="e">
        <f t="shared" si="4"/>
        <v>#DIV/0!</v>
      </c>
      <c r="J161" s="129" t="e">
        <f t="shared" si="5"/>
        <v>#DIV/0!</v>
      </c>
    </row>
    <row r="162" spans="1:10" ht="36.75" x14ac:dyDescent="0.25">
      <c r="A162" s="39">
        <v>16</v>
      </c>
      <c r="B162" s="46" t="s">
        <v>40</v>
      </c>
      <c r="C162" s="47">
        <v>614000</v>
      </c>
      <c r="D162" s="90">
        <f>SUM(D163:D170)</f>
        <v>0</v>
      </c>
      <c r="E162" s="90">
        <f>SUM(E163:E170)</f>
        <v>0</v>
      </c>
      <c r="F162" s="90">
        <f t="shared" si="3"/>
        <v>0</v>
      </c>
      <c r="G162" s="82"/>
      <c r="H162" s="176">
        <f>SUM(H163:H170)</f>
        <v>0</v>
      </c>
      <c r="I162" s="114" t="e">
        <f t="shared" si="4"/>
        <v>#DIV/0!</v>
      </c>
      <c r="J162" s="115" t="e">
        <f t="shared" si="5"/>
        <v>#DIV/0!</v>
      </c>
    </row>
    <row r="163" spans="1:10" ht="24.75" x14ac:dyDescent="0.25">
      <c r="A163" s="45">
        <v>17</v>
      </c>
      <c r="B163" s="52" t="s">
        <v>41</v>
      </c>
      <c r="C163" s="51">
        <v>614100</v>
      </c>
      <c r="D163" s="89">
        <v>0</v>
      </c>
      <c r="E163" s="89">
        <v>0</v>
      </c>
      <c r="F163" s="90">
        <f t="shared" si="3"/>
        <v>0</v>
      </c>
      <c r="G163" s="85">
        <v>0</v>
      </c>
      <c r="H163" s="176">
        <f t="shared" ref="H163:H175" si="6">SUM(H164:H171)</f>
        <v>0</v>
      </c>
      <c r="I163" s="128" t="e">
        <f t="shared" si="4"/>
        <v>#DIV/0!</v>
      </c>
      <c r="J163" s="129" t="e">
        <f t="shared" si="5"/>
        <v>#DIV/0!</v>
      </c>
    </row>
    <row r="164" spans="1:10" x14ac:dyDescent="0.25">
      <c r="A164" s="39">
        <v>18</v>
      </c>
      <c r="B164" s="52" t="s">
        <v>42</v>
      </c>
      <c r="C164" s="51">
        <v>614200</v>
      </c>
      <c r="D164" s="89">
        <v>0</v>
      </c>
      <c r="E164" s="89">
        <v>0</v>
      </c>
      <c r="F164" s="90">
        <f t="shared" si="3"/>
        <v>0</v>
      </c>
      <c r="G164" s="85">
        <v>0</v>
      </c>
      <c r="H164" s="176">
        <f t="shared" si="6"/>
        <v>0</v>
      </c>
      <c r="I164" s="128" t="e">
        <f t="shared" si="4"/>
        <v>#DIV/0!</v>
      </c>
      <c r="J164" s="129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>
        <v>0</v>
      </c>
      <c r="E165" s="89">
        <v>0</v>
      </c>
      <c r="F165" s="90">
        <f t="shared" si="3"/>
        <v>0</v>
      </c>
      <c r="G165" s="85">
        <v>0</v>
      </c>
      <c r="H165" s="176">
        <f t="shared" si="6"/>
        <v>0</v>
      </c>
      <c r="I165" s="128" t="e">
        <f t="shared" si="4"/>
        <v>#DIV/0!</v>
      </c>
      <c r="J165" s="129" t="e">
        <f t="shared" si="5"/>
        <v>#DIV/0!</v>
      </c>
    </row>
    <row r="166" spans="1:10" ht="24.75" x14ac:dyDescent="0.25">
      <c r="A166" s="39">
        <v>20</v>
      </c>
      <c r="B166" s="50" t="s">
        <v>44</v>
      </c>
      <c r="C166" s="51">
        <v>614400</v>
      </c>
      <c r="D166" s="89">
        <v>0</v>
      </c>
      <c r="E166" s="89">
        <v>0</v>
      </c>
      <c r="F166" s="90">
        <f t="shared" si="3"/>
        <v>0</v>
      </c>
      <c r="G166" s="85">
        <v>0</v>
      </c>
      <c r="H166" s="176">
        <f t="shared" si="6"/>
        <v>0</v>
      </c>
      <c r="I166" s="128" t="e">
        <f t="shared" si="4"/>
        <v>#DIV/0!</v>
      </c>
      <c r="J166" s="129" t="e">
        <f t="shared" si="5"/>
        <v>#DIV/0!</v>
      </c>
    </row>
    <row r="167" spans="1:10" ht="24.75" x14ac:dyDescent="0.25">
      <c r="A167" s="45">
        <v>21</v>
      </c>
      <c r="B167" s="53" t="s">
        <v>45</v>
      </c>
      <c r="C167" s="51">
        <v>614500</v>
      </c>
      <c r="D167" s="89">
        <v>0</v>
      </c>
      <c r="E167" s="89">
        <v>0</v>
      </c>
      <c r="F167" s="90">
        <f t="shared" si="3"/>
        <v>0</v>
      </c>
      <c r="G167" s="85">
        <v>0</v>
      </c>
      <c r="H167" s="176">
        <f t="shared" si="6"/>
        <v>0</v>
      </c>
      <c r="I167" s="128" t="e">
        <f t="shared" si="4"/>
        <v>#DIV/0!</v>
      </c>
      <c r="J167" s="129" t="e">
        <f t="shared" si="5"/>
        <v>#DIV/0!</v>
      </c>
    </row>
    <row r="168" spans="1:10" ht="24.75" x14ac:dyDescent="0.25">
      <c r="A168" s="39">
        <v>22</v>
      </c>
      <c r="B168" s="50" t="s">
        <v>46</v>
      </c>
      <c r="C168" s="51">
        <v>614600</v>
      </c>
      <c r="D168" s="89">
        <v>0</v>
      </c>
      <c r="E168" s="89">
        <v>0</v>
      </c>
      <c r="F168" s="90">
        <f t="shared" si="3"/>
        <v>0</v>
      </c>
      <c r="G168" s="85">
        <v>0</v>
      </c>
      <c r="H168" s="176">
        <f t="shared" si="6"/>
        <v>0</v>
      </c>
      <c r="I168" s="128" t="e">
        <f t="shared" si="4"/>
        <v>#DIV/0!</v>
      </c>
      <c r="J168" s="129" t="e">
        <f t="shared" si="5"/>
        <v>#DIV/0!</v>
      </c>
    </row>
    <row r="169" spans="1:10" ht="24.75" x14ac:dyDescent="0.25">
      <c r="A169" s="45">
        <v>23</v>
      </c>
      <c r="B169" s="52" t="s">
        <v>47</v>
      </c>
      <c r="C169" s="51">
        <v>614700</v>
      </c>
      <c r="D169" s="89">
        <v>0</v>
      </c>
      <c r="E169" s="89">
        <v>0</v>
      </c>
      <c r="F169" s="90">
        <f t="shared" si="3"/>
        <v>0</v>
      </c>
      <c r="G169" s="85">
        <v>0</v>
      </c>
      <c r="H169" s="176">
        <f t="shared" si="6"/>
        <v>0</v>
      </c>
      <c r="I169" s="128" t="e">
        <f t="shared" si="4"/>
        <v>#DIV/0!</v>
      </c>
      <c r="J169" s="129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>
        <v>0</v>
      </c>
      <c r="E170" s="89">
        <v>0</v>
      </c>
      <c r="F170" s="90">
        <f t="shared" si="3"/>
        <v>0</v>
      </c>
      <c r="G170" s="85">
        <v>0</v>
      </c>
      <c r="H170" s="176">
        <f t="shared" si="6"/>
        <v>0</v>
      </c>
      <c r="I170" s="128" t="e">
        <f t="shared" si="4"/>
        <v>#DIV/0!</v>
      </c>
      <c r="J170" s="129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>
        <v>0</v>
      </c>
      <c r="E171" s="89">
        <v>0</v>
      </c>
      <c r="F171" s="90"/>
      <c r="G171" s="85">
        <v>0</v>
      </c>
      <c r="H171" s="176">
        <f t="shared" si="6"/>
        <v>0</v>
      </c>
      <c r="I171" s="128" t="e">
        <f t="shared" si="4"/>
        <v>#DIV/0!</v>
      </c>
      <c r="J171" s="129" t="e">
        <f t="shared" si="5"/>
        <v>#DIV/0!</v>
      </c>
    </row>
    <row r="172" spans="1:10" ht="24.75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3"/>
        <v>0</v>
      </c>
      <c r="G172" s="90">
        <v>0</v>
      </c>
      <c r="H172" s="176">
        <f t="shared" si="6"/>
        <v>0</v>
      </c>
      <c r="I172" s="128" t="e">
        <f t="shared" si="4"/>
        <v>#DIV/0!</v>
      </c>
      <c r="J172" s="129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>
        <v>0</v>
      </c>
      <c r="E173" s="89">
        <v>0</v>
      </c>
      <c r="F173" s="90">
        <f t="shared" si="3"/>
        <v>0</v>
      </c>
      <c r="G173" s="85">
        <v>0</v>
      </c>
      <c r="H173" s="176">
        <f t="shared" si="6"/>
        <v>0</v>
      </c>
      <c r="I173" s="128" t="e">
        <f t="shared" si="4"/>
        <v>#DIV/0!</v>
      </c>
      <c r="J173" s="129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>
        <v>0</v>
      </c>
      <c r="E174" s="89">
        <v>0</v>
      </c>
      <c r="F174" s="90">
        <f t="shared" si="3"/>
        <v>0</v>
      </c>
      <c r="G174" s="85">
        <v>0</v>
      </c>
      <c r="H174" s="176">
        <f t="shared" si="6"/>
        <v>0</v>
      </c>
      <c r="I174" s="128" t="e">
        <f t="shared" si="4"/>
        <v>#DIV/0!</v>
      </c>
      <c r="J174" s="129" t="e">
        <f t="shared" si="5"/>
        <v>#DIV/0!</v>
      </c>
    </row>
    <row r="175" spans="1:10" ht="24.75" x14ac:dyDescent="0.25">
      <c r="A175" s="45">
        <v>29</v>
      </c>
      <c r="B175" s="50" t="s">
        <v>53</v>
      </c>
      <c r="C175" s="51">
        <v>616300</v>
      </c>
      <c r="D175" s="89">
        <v>0</v>
      </c>
      <c r="E175" s="89">
        <v>0</v>
      </c>
      <c r="F175" s="90">
        <f t="shared" si="3"/>
        <v>0</v>
      </c>
      <c r="G175" s="85">
        <v>0</v>
      </c>
      <c r="H175" s="176">
        <f t="shared" si="6"/>
        <v>0</v>
      </c>
      <c r="I175" s="128" t="e">
        <f t="shared" si="4"/>
        <v>#DIV/0!</v>
      </c>
      <c r="J175" s="129" t="e">
        <f t="shared" si="5"/>
        <v>#DIV/0!</v>
      </c>
    </row>
    <row r="176" spans="1:10" ht="24.75" x14ac:dyDescent="0.25">
      <c r="A176" s="45">
        <v>30</v>
      </c>
      <c r="B176" s="40" t="s">
        <v>54</v>
      </c>
      <c r="C176" s="41"/>
      <c r="D176" s="42">
        <f>SUM(D177+D199)</f>
        <v>0</v>
      </c>
      <c r="E176" s="42">
        <f>SUM(E177+E199)</f>
        <v>0</v>
      </c>
      <c r="F176" s="42">
        <f>SUM(D176+E176)</f>
        <v>0</v>
      </c>
      <c r="G176" s="42">
        <f>SUM(G177+G199)</f>
        <v>0</v>
      </c>
      <c r="H176" s="42">
        <f>SUM(H177+H199)</f>
        <v>0</v>
      </c>
      <c r="I176" s="114" t="e">
        <f t="shared" si="4"/>
        <v>#DIV/0!</v>
      </c>
      <c r="J176" s="115" t="e">
        <f t="shared" si="5"/>
        <v>#DIV/0!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0</v>
      </c>
      <c r="E177" s="90">
        <f>SUM(E178+E179+E180+E195+E196+E198)</f>
        <v>0</v>
      </c>
      <c r="F177" s="90">
        <f t="shared" si="3"/>
        <v>0</v>
      </c>
      <c r="G177" s="90">
        <f>SUM(G178+G179+G180+G195+G196+G198)</f>
        <v>0</v>
      </c>
      <c r="H177" s="145">
        <f>SUM(H178+H179+H180+H195+H196+H198)</f>
        <v>0</v>
      </c>
      <c r="I177" s="128" t="e">
        <f t="shared" si="4"/>
        <v>#DIV/0!</v>
      </c>
      <c r="J177" s="129" t="e">
        <f t="shared" si="5"/>
        <v>#DIV/0!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>
        <v>0</v>
      </c>
      <c r="E178" s="89">
        <v>0</v>
      </c>
      <c r="F178" s="90">
        <f t="shared" si="3"/>
        <v>0</v>
      </c>
      <c r="G178" s="85">
        <v>0</v>
      </c>
      <c r="H178" s="175">
        <v>0</v>
      </c>
      <c r="I178" s="128" t="e">
        <f t="shared" si="4"/>
        <v>#DIV/0!</v>
      </c>
      <c r="J178" s="129" t="e">
        <f t="shared" si="5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>
        <v>0</v>
      </c>
      <c r="E179" s="89">
        <v>0</v>
      </c>
      <c r="F179" s="90">
        <f t="shared" si="3"/>
        <v>0</v>
      </c>
      <c r="G179" s="85">
        <v>0</v>
      </c>
      <c r="H179" s="175">
        <v>0</v>
      </c>
      <c r="I179" s="128" t="e">
        <f t="shared" si="4"/>
        <v>#DIV/0!</v>
      </c>
      <c r="J179" s="129" t="e">
        <f t="shared" si="5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0</v>
      </c>
      <c r="E180" s="124">
        <f>SUM(E181:E194)</f>
        <v>0</v>
      </c>
      <c r="F180" s="125">
        <f t="shared" si="3"/>
        <v>0</v>
      </c>
      <c r="G180" s="110">
        <f>SUM(G181:G194)</f>
        <v>0</v>
      </c>
      <c r="H180" s="177">
        <f>SUM(H181:H194)</f>
        <v>0</v>
      </c>
      <c r="I180" s="114" t="e">
        <f t="shared" si="4"/>
        <v>#DIV/0!</v>
      </c>
      <c r="J180" s="115" t="e">
        <f t="shared" si="5"/>
        <v>#DIV/0!</v>
      </c>
    </row>
    <row r="181" spans="1:10" x14ac:dyDescent="0.25">
      <c r="A181" s="45"/>
      <c r="B181" s="140" t="s">
        <v>212</v>
      </c>
      <c r="C181" s="135">
        <v>821311</v>
      </c>
      <c r="D181" s="89">
        <v>0</v>
      </c>
      <c r="E181" s="89">
        <v>0</v>
      </c>
      <c r="F181" s="145">
        <f t="shared" si="3"/>
        <v>0</v>
      </c>
      <c r="G181" s="85">
        <v>0</v>
      </c>
      <c r="H181" s="175">
        <v>0</v>
      </c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45"/>
      <c r="B182" s="140" t="s">
        <v>213</v>
      </c>
      <c r="C182" s="135">
        <v>821312</v>
      </c>
      <c r="D182" s="89">
        <v>0</v>
      </c>
      <c r="E182" s="89">
        <v>0</v>
      </c>
      <c r="F182" s="145">
        <f t="shared" si="3"/>
        <v>0</v>
      </c>
      <c r="G182" s="85">
        <v>0</v>
      </c>
      <c r="H182" s="175">
        <v>0</v>
      </c>
      <c r="I182" s="128" t="e">
        <f t="shared" si="4"/>
        <v>#DIV/0!</v>
      </c>
      <c r="J182" s="129" t="e">
        <f t="shared" si="5"/>
        <v>#DIV/0!</v>
      </c>
    </row>
    <row r="183" spans="1:10" x14ac:dyDescent="0.25">
      <c r="A183" s="45"/>
      <c r="B183" s="140" t="s">
        <v>214</v>
      </c>
      <c r="C183" s="135">
        <v>821313</v>
      </c>
      <c r="D183" s="89">
        <v>0</v>
      </c>
      <c r="E183" s="89">
        <v>0</v>
      </c>
      <c r="F183" s="145">
        <f t="shared" si="3"/>
        <v>0</v>
      </c>
      <c r="G183" s="85">
        <v>0</v>
      </c>
      <c r="H183" s="175">
        <v>0</v>
      </c>
      <c r="I183" s="128" t="e">
        <f t="shared" si="4"/>
        <v>#DIV/0!</v>
      </c>
      <c r="J183" s="129" t="e">
        <f t="shared" si="5"/>
        <v>#DIV/0!</v>
      </c>
    </row>
    <row r="184" spans="1:10" x14ac:dyDescent="0.25">
      <c r="A184" s="45"/>
      <c r="B184" s="140" t="s">
        <v>215</v>
      </c>
      <c r="C184" s="135">
        <v>821314</v>
      </c>
      <c r="D184" s="89">
        <v>0</v>
      </c>
      <c r="E184" s="89">
        <v>0</v>
      </c>
      <c r="F184" s="145">
        <f t="shared" si="3"/>
        <v>0</v>
      </c>
      <c r="G184" s="85">
        <v>0</v>
      </c>
      <c r="H184" s="175">
        <v>0</v>
      </c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0" t="s">
        <v>216</v>
      </c>
      <c r="C185" s="135">
        <v>821319</v>
      </c>
      <c r="D185" s="89">
        <v>0</v>
      </c>
      <c r="E185" s="89">
        <v>0</v>
      </c>
      <c r="F185" s="145">
        <f t="shared" si="3"/>
        <v>0</v>
      </c>
      <c r="G185" s="85">
        <v>0</v>
      </c>
      <c r="H185" s="175">
        <v>0</v>
      </c>
      <c r="I185" s="128" t="e">
        <f t="shared" si="4"/>
        <v>#DIV/0!</v>
      </c>
      <c r="J185" s="129" t="e">
        <f t="shared" si="5"/>
        <v>#DIV/0!</v>
      </c>
    </row>
    <row r="186" spans="1:10" x14ac:dyDescent="0.25">
      <c r="A186" s="45"/>
      <c r="B186" s="140" t="s">
        <v>217</v>
      </c>
      <c r="C186" s="135">
        <v>821321</v>
      </c>
      <c r="D186" s="89">
        <v>0</v>
      </c>
      <c r="E186" s="89">
        <v>0</v>
      </c>
      <c r="F186" s="145">
        <f t="shared" si="3"/>
        <v>0</v>
      </c>
      <c r="G186" s="85">
        <v>0</v>
      </c>
      <c r="H186" s="175">
        <v>0</v>
      </c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218</v>
      </c>
      <c r="C187" s="135">
        <v>821329</v>
      </c>
      <c r="D187" s="89">
        <v>0</v>
      </c>
      <c r="E187" s="89">
        <v>0</v>
      </c>
      <c r="F187" s="145">
        <f t="shared" si="3"/>
        <v>0</v>
      </c>
      <c r="G187" s="85">
        <v>0</v>
      </c>
      <c r="H187" s="175">
        <v>0</v>
      </c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219</v>
      </c>
      <c r="C188" s="135">
        <v>821334</v>
      </c>
      <c r="D188" s="89">
        <v>0</v>
      </c>
      <c r="E188" s="89">
        <v>0</v>
      </c>
      <c r="F188" s="145">
        <f t="shared" si="3"/>
        <v>0</v>
      </c>
      <c r="G188" s="85">
        <v>0</v>
      </c>
      <c r="H188" s="175">
        <v>0</v>
      </c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220</v>
      </c>
      <c r="C189" s="135">
        <v>821341</v>
      </c>
      <c r="D189" s="89">
        <v>0</v>
      </c>
      <c r="E189" s="89">
        <v>0</v>
      </c>
      <c r="F189" s="145">
        <f t="shared" si="3"/>
        <v>0</v>
      </c>
      <c r="G189" s="85">
        <v>0</v>
      </c>
      <c r="H189" s="175">
        <v>0</v>
      </c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0" t="s">
        <v>221</v>
      </c>
      <c r="C190" s="135">
        <v>821372</v>
      </c>
      <c r="D190" s="89">
        <v>0</v>
      </c>
      <c r="E190" s="89">
        <v>0</v>
      </c>
      <c r="F190" s="145">
        <f t="shared" si="3"/>
        <v>0</v>
      </c>
      <c r="G190" s="85">
        <v>0</v>
      </c>
      <c r="H190" s="175">
        <v>0</v>
      </c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222</v>
      </c>
      <c r="C191" s="135">
        <v>821361</v>
      </c>
      <c r="D191" s="89">
        <v>0</v>
      </c>
      <c r="E191" s="89">
        <v>0</v>
      </c>
      <c r="F191" s="145">
        <f t="shared" si="3"/>
        <v>0</v>
      </c>
      <c r="G191" s="85">
        <v>0</v>
      </c>
      <c r="H191" s="175">
        <v>0</v>
      </c>
      <c r="I191" s="128" t="e">
        <f t="shared" si="4"/>
        <v>#DIV/0!</v>
      </c>
      <c r="J191" s="129" t="e">
        <f t="shared" si="5"/>
        <v>#DIV/0!</v>
      </c>
    </row>
    <row r="192" spans="1:10" x14ac:dyDescent="0.25">
      <c r="A192" s="45"/>
      <c r="B192" s="140" t="s">
        <v>223</v>
      </c>
      <c r="C192" s="135">
        <v>821371</v>
      </c>
      <c r="D192" s="89">
        <v>0</v>
      </c>
      <c r="E192" s="89">
        <v>0</v>
      </c>
      <c r="F192" s="145">
        <f t="shared" si="3"/>
        <v>0</v>
      </c>
      <c r="G192" s="85">
        <v>0</v>
      </c>
      <c r="H192" s="175">
        <v>0</v>
      </c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224</v>
      </c>
      <c r="C193" s="135">
        <v>821395</v>
      </c>
      <c r="D193" s="89">
        <v>0</v>
      </c>
      <c r="E193" s="89">
        <v>0</v>
      </c>
      <c r="F193" s="145">
        <f t="shared" si="3"/>
        <v>0</v>
      </c>
      <c r="G193" s="85">
        <v>0</v>
      </c>
      <c r="H193" s="175">
        <v>0</v>
      </c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50"/>
      <c r="C194" s="51"/>
      <c r="D194" s="89">
        <v>0</v>
      </c>
      <c r="E194" s="89">
        <v>0</v>
      </c>
      <c r="F194" s="90">
        <v>0</v>
      </c>
      <c r="G194" s="85">
        <v>0</v>
      </c>
      <c r="H194" s="175">
        <v>0</v>
      </c>
      <c r="I194" s="128" t="e">
        <f t="shared" si="4"/>
        <v>#DIV/0!</v>
      </c>
      <c r="J194" s="129" t="e">
        <f t="shared" si="5"/>
        <v>#DIV/0!</v>
      </c>
    </row>
    <row r="195" spans="1:10" ht="24.75" x14ac:dyDescent="0.25">
      <c r="A195" s="39">
        <v>35</v>
      </c>
      <c r="B195" s="50" t="s">
        <v>59</v>
      </c>
      <c r="C195" s="51">
        <v>821400</v>
      </c>
      <c r="D195" s="89">
        <v>0</v>
      </c>
      <c r="E195" s="89"/>
      <c r="F195" s="90">
        <f t="shared" si="3"/>
        <v>0</v>
      </c>
      <c r="G195" s="85"/>
      <c r="H195" s="175">
        <v>0</v>
      </c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3"/>
        <v>0</v>
      </c>
      <c r="G196" s="126">
        <f>SUM(G197)</f>
        <v>0</v>
      </c>
      <c r="H196" s="113">
        <f>SUM(H197)</f>
        <v>0</v>
      </c>
      <c r="I196" s="114" t="e">
        <f t="shared" si="4"/>
        <v>#DIV/0!</v>
      </c>
      <c r="J196" s="115" t="e">
        <f t="shared" si="5"/>
        <v>#DIV/0!</v>
      </c>
    </row>
    <row r="197" spans="1:10" x14ac:dyDescent="0.25">
      <c r="A197" s="45"/>
      <c r="B197" s="141" t="s">
        <v>225</v>
      </c>
      <c r="C197" s="138">
        <v>821512</v>
      </c>
      <c r="D197" s="89">
        <v>0</v>
      </c>
      <c r="E197" s="89">
        <v>0</v>
      </c>
      <c r="F197" s="90"/>
      <c r="G197" s="91">
        <v>0</v>
      </c>
      <c r="H197" s="87">
        <v>0</v>
      </c>
      <c r="I197" s="128" t="e">
        <f t="shared" si="4"/>
        <v>#DIV/0!</v>
      </c>
      <c r="J197" s="129" t="e">
        <f t="shared" si="5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89">
        <v>0</v>
      </c>
      <c r="E198" s="89">
        <v>0</v>
      </c>
      <c r="F198" s="90">
        <f t="shared" si="3"/>
        <v>0</v>
      </c>
      <c r="G198" s="91">
        <v>0</v>
      </c>
      <c r="H198" s="127">
        <v>0</v>
      </c>
      <c r="I198" s="128" t="e">
        <f t="shared" si="4"/>
        <v>#DIV/0!</v>
      </c>
      <c r="J198" s="129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90">
        <f>SUM(D200:D202)</f>
        <v>0</v>
      </c>
      <c r="E199" s="90">
        <v>0</v>
      </c>
      <c r="F199" s="90">
        <f t="shared" si="3"/>
        <v>0</v>
      </c>
      <c r="G199" s="95">
        <f>SUM(G200:G202)</f>
        <v>0</v>
      </c>
      <c r="H199" s="145">
        <f>SUM(H200:H202)</f>
        <v>0</v>
      </c>
      <c r="I199" s="128" t="e">
        <f t="shared" si="4"/>
        <v>#DIV/0!</v>
      </c>
      <c r="J199" s="129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89">
        <v>0</v>
      </c>
      <c r="E200" s="89">
        <v>0</v>
      </c>
      <c r="F200" s="90">
        <f t="shared" si="3"/>
        <v>0</v>
      </c>
      <c r="G200" s="91">
        <v>0</v>
      </c>
      <c r="H200" s="127">
        <v>0</v>
      </c>
      <c r="I200" s="128" t="e">
        <f t="shared" si="4"/>
        <v>#DIV/0!</v>
      </c>
      <c r="J200" s="129" t="e">
        <f t="shared" si="5"/>
        <v>#DIV/0!</v>
      </c>
    </row>
    <row r="201" spans="1:10" ht="36.75" x14ac:dyDescent="0.25">
      <c r="A201" s="45">
        <v>40</v>
      </c>
      <c r="B201" s="60" t="s">
        <v>64</v>
      </c>
      <c r="C201" s="51">
        <v>615200</v>
      </c>
      <c r="D201" s="89">
        <v>0</v>
      </c>
      <c r="E201" s="89">
        <v>0</v>
      </c>
      <c r="F201" s="90">
        <f t="shared" si="3"/>
        <v>0</v>
      </c>
      <c r="G201" s="91">
        <v>0</v>
      </c>
      <c r="H201" s="127">
        <v>0</v>
      </c>
      <c r="I201" s="128" t="e">
        <f t="shared" si="4"/>
        <v>#DIV/0!</v>
      </c>
      <c r="J201" s="129" t="e">
        <f t="shared" si="5"/>
        <v>#DIV/0!</v>
      </c>
    </row>
    <row r="202" spans="1:10" ht="24.75" x14ac:dyDescent="0.25">
      <c r="A202" s="39">
        <v>41</v>
      </c>
      <c r="B202" s="52" t="s">
        <v>65</v>
      </c>
      <c r="C202" s="51">
        <v>615300</v>
      </c>
      <c r="D202" s="98">
        <v>0</v>
      </c>
      <c r="E202" s="98">
        <v>0</v>
      </c>
      <c r="F202" s="99">
        <f t="shared" si="3"/>
        <v>0</v>
      </c>
      <c r="G202" s="100">
        <v>0</v>
      </c>
      <c r="H202" s="175">
        <v>0</v>
      </c>
      <c r="I202" s="128" t="e">
        <f t="shared" si="4"/>
        <v>#DIV/0!</v>
      </c>
      <c r="J202" s="129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01">
        <f>SUM(D204:D210)</f>
        <v>0</v>
      </c>
      <c r="E203" s="101">
        <f>SUM(E204:E210)</f>
        <v>0</v>
      </c>
      <c r="F203" s="101">
        <f t="shared" si="3"/>
        <v>0</v>
      </c>
      <c r="G203" s="102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ht="24" x14ac:dyDescent="0.25">
      <c r="A204" s="39">
        <v>43</v>
      </c>
      <c r="B204" s="62" t="s">
        <v>67</v>
      </c>
      <c r="C204" s="55">
        <v>822100</v>
      </c>
      <c r="D204" s="98">
        <v>0</v>
      </c>
      <c r="E204" s="98">
        <v>0</v>
      </c>
      <c r="F204" s="99">
        <f t="shared" si="3"/>
        <v>0</v>
      </c>
      <c r="G204" s="100">
        <v>0</v>
      </c>
      <c r="H204" s="97">
        <v>0</v>
      </c>
      <c r="I204" s="128" t="e">
        <f t="shared" si="4"/>
        <v>#DIV/0!</v>
      </c>
      <c r="J204" s="129" t="e">
        <f t="shared" si="5"/>
        <v>#DIV/0!</v>
      </c>
    </row>
    <row r="205" spans="1:10" ht="24" x14ac:dyDescent="0.25">
      <c r="A205" s="45">
        <v>44</v>
      </c>
      <c r="B205" s="62" t="s">
        <v>68</v>
      </c>
      <c r="C205" s="55">
        <v>822200</v>
      </c>
      <c r="D205" s="98">
        <v>0</v>
      </c>
      <c r="E205" s="98">
        <v>0</v>
      </c>
      <c r="F205" s="99">
        <f t="shared" si="3"/>
        <v>0</v>
      </c>
      <c r="G205" s="100">
        <v>0</v>
      </c>
      <c r="H205" s="97">
        <v>0</v>
      </c>
      <c r="I205" s="128" t="e">
        <f t="shared" si="4"/>
        <v>#DIV/0!</v>
      </c>
      <c r="J205" s="129" t="e">
        <f t="shared" si="5"/>
        <v>#DIV/0!</v>
      </c>
    </row>
    <row r="206" spans="1:10" ht="24" x14ac:dyDescent="0.25">
      <c r="A206" s="39">
        <v>45</v>
      </c>
      <c r="B206" s="62" t="s">
        <v>69</v>
      </c>
      <c r="C206" s="55">
        <v>822300</v>
      </c>
      <c r="D206" s="98">
        <v>0</v>
      </c>
      <c r="E206" s="98">
        <v>0</v>
      </c>
      <c r="F206" s="99">
        <f t="shared" si="3"/>
        <v>0</v>
      </c>
      <c r="G206" s="100">
        <v>0</v>
      </c>
      <c r="H206" s="97">
        <v>0</v>
      </c>
      <c r="I206" s="128" t="e">
        <f t="shared" si="4"/>
        <v>#DIV/0!</v>
      </c>
      <c r="J206" s="129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98">
        <v>0</v>
      </c>
      <c r="E207" s="98">
        <v>0</v>
      </c>
      <c r="F207" s="99">
        <f t="shared" si="3"/>
        <v>0</v>
      </c>
      <c r="G207" s="100">
        <v>0</v>
      </c>
      <c r="H207" s="97">
        <v>0</v>
      </c>
      <c r="I207" s="128" t="e">
        <f t="shared" si="4"/>
        <v>#DIV/0!</v>
      </c>
      <c r="J207" s="129" t="e">
        <f t="shared" si="5"/>
        <v>#DIV/0!</v>
      </c>
    </row>
    <row r="208" spans="1:10" ht="36.75" x14ac:dyDescent="0.25">
      <c r="A208" s="39">
        <v>47</v>
      </c>
      <c r="B208" s="63" t="s">
        <v>71</v>
      </c>
      <c r="C208" s="55">
        <v>822500</v>
      </c>
      <c r="D208" s="98">
        <v>0</v>
      </c>
      <c r="E208" s="98">
        <v>0</v>
      </c>
      <c r="F208" s="99">
        <f t="shared" si="3"/>
        <v>0</v>
      </c>
      <c r="G208" s="100">
        <v>0</v>
      </c>
      <c r="H208" s="97">
        <v>0</v>
      </c>
      <c r="I208" s="128" t="e">
        <f t="shared" si="4"/>
        <v>#DIV/0!</v>
      </c>
      <c r="J208" s="129" t="e">
        <f t="shared" si="5"/>
        <v>#DIV/0!</v>
      </c>
    </row>
    <row r="209" spans="1:10" ht="24" x14ac:dyDescent="0.25">
      <c r="A209" s="45">
        <v>48</v>
      </c>
      <c r="B209" s="62" t="s">
        <v>72</v>
      </c>
      <c r="C209" s="55">
        <v>822600</v>
      </c>
      <c r="D209" s="98">
        <v>0</v>
      </c>
      <c r="E209" s="98">
        <v>0</v>
      </c>
      <c r="F209" s="99">
        <f t="shared" si="3"/>
        <v>0</v>
      </c>
      <c r="G209" s="100">
        <v>0</v>
      </c>
      <c r="H209" s="97">
        <v>0</v>
      </c>
      <c r="I209" s="128" t="e">
        <f t="shared" si="4"/>
        <v>#DIV/0!</v>
      </c>
      <c r="J209" s="129" t="e">
        <f t="shared" si="5"/>
        <v>#DIV/0!</v>
      </c>
    </row>
    <row r="210" spans="1:10" x14ac:dyDescent="0.25">
      <c r="A210" s="39">
        <v>49</v>
      </c>
      <c r="B210" s="62" t="s">
        <v>73</v>
      </c>
      <c r="C210" s="55">
        <v>822700</v>
      </c>
      <c r="D210" s="98">
        <v>0</v>
      </c>
      <c r="E210" s="98">
        <v>0</v>
      </c>
      <c r="F210" s="99">
        <f t="shared" si="3"/>
        <v>0</v>
      </c>
      <c r="G210" s="100">
        <v>0</v>
      </c>
      <c r="H210" s="97">
        <v>0</v>
      </c>
      <c r="I210" s="128" t="e">
        <f t="shared" si="4"/>
        <v>#DIV/0!</v>
      </c>
      <c r="J210" s="129" t="e">
        <f t="shared" si="5"/>
        <v>#DIV/0!</v>
      </c>
    </row>
    <row r="211" spans="1:10" ht="24.75" x14ac:dyDescent="0.25">
      <c r="A211" s="45">
        <v>50</v>
      </c>
      <c r="B211" s="40" t="s">
        <v>74</v>
      </c>
      <c r="C211" s="41">
        <v>823000</v>
      </c>
      <c r="D211" s="101">
        <f>SUM(D212:D214)</f>
        <v>0</v>
      </c>
      <c r="E211" s="101">
        <f>SUM(E212:E214)</f>
        <v>0</v>
      </c>
      <c r="F211" s="101">
        <f t="shared" si="3"/>
        <v>0</v>
      </c>
      <c r="G211" s="102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ht="24" x14ac:dyDescent="0.25">
      <c r="A212" s="39">
        <v>51</v>
      </c>
      <c r="B212" s="64" t="s">
        <v>75</v>
      </c>
      <c r="C212" s="51">
        <v>823100</v>
      </c>
      <c r="D212" s="98">
        <v>0</v>
      </c>
      <c r="E212" s="98">
        <v>0</v>
      </c>
      <c r="F212" s="99">
        <f t="shared" si="3"/>
        <v>0</v>
      </c>
      <c r="G212" s="100">
        <v>0</v>
      </c>
      <c r="H212" s="97">
        <v>0</v>
      </c>
      <c r="I212" s="128" t="e">
        <f t="shared" si="4"/>
        <v>#DIV/0!</v>
      </c>
      <c r="J212" s="129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98">
        <v>0</v>
      </c>
      <c r="E213" s="98">
        <v>0</v>
      </c>
      <c r="F213" s="99">
        <f t="shared" si="3"/>
        <v>0</v>
      </c>
      <c r="G213" s="100">
        <v>0</v>
      </c>
      <c r="H213" s="97">
        <v>0</v>
      </c>
      <c r="I213" s="128" t="e">
        <f t="shared" si="4"/>
        <v>#DIV/0!</v>
      </c>
      <c r="J213" s="129" t="e">
        <f t="shared" si="5"/>
        <v>#DIV/0!</v>
      </c>
    </row>
    <row r="214" spans="1:10" ht="24" x14ac:dyDescent="0.25">
      <c r="A214" s="39">
        <v>53</v>
      </c>
      <c r="B214" s="62" t="s">
        <v>77</v>
      </c>
      <c r="C214" s="55">
        <v>823300</v>
      </c>
      <c r="D214" s="98">
        <v>0</v>
      </c>
      <c r="E214" s="98">
        <v>0</v>
      </c>
      <c r="F214" s="99">
        <f t="shared" si="3"/>
        <v>0</v>
      </c>
      <c r="G214" s="100">
        <v>0</v>
      </c>
      <c r="H214" s="97">
        <v>0</v>
      </c>
      <c r="I214" s="128" t="e">
        <f t="shared" si="4"/>
        <v>#DIV/0!</v>
      </c>
      <c r="J214" s="129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0</v>
      </c>
      <c r="E216" s="42">
        <f>SUM(E17+E215)</f>
        <v>573457</v>
      </c>
      <c r="F216" s="42">
        <f>SUM(D216:E216)</f>
        <v>573457</v>
      </c>
      <c r="G216" s="80">
        <f>SUM(G17+G215)</f>
        <v>461940</v>
      </c>
      <c r="H216" s="42">
        <f>SUM(H17+H215)</f>
        <v>0</v>
      </c>
      <c r="I216" s="43">
        <f>SUM(G216/F216)</f>
        <v>0.80553555018074585</v>
      </c>
      <c r="J216" s="44" t="e">
        <f>SUM(G216/H216)</f>
        <v>#DIV/0!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92"/>
      <c r="J219" s="192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opLeftCell="A4" workbookViewId="0">
      <selection activeCell="E20" sqref="E20"/>
    </sheetView>
  </sheetViews>
  <sheetFormatPr defaultRowHeight="15" x14ac:dyDescent="0.25"/>
  <cols>
    <col min="1" max="1" width="10.7109375" customWidth="1"/>
    <col min="2" max="2" width="30.7109375" customWidth="1"/>
    <col min="3" max="3" width="6.85546875" customWidth="1"/>
    <col min="4" max="4" width="11.42578125" customWidth="1"/>
    <col min="5" max="5" width="14.42578125" customWidth="1"/>
    <col min="6" max="6" width="11.42578125" customWidth="1"/>
    <col min="7" max="7" width="15.5703125" customWidth="1"/>
    <col min="8" max="8" width="13.5703125" customWidth="1"/>
    <col min="9" max="9" width="7.5703125" customWidth="1"/>
    <col min="10" max="10" width="8.42578125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226</v>
      </c>
      <c r="H2" s="105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30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246</v>
      </c>
      <c r="H6" s="105"/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90" t="s">
        <v>12</v>
      </c>
      <c r="B12" s="190"/>
      <c r="C12" s="190"/>
      <c r="D12" s="190"/>
      <c r="E12" s="190"/>
      <c r="F12" s="190"/>
      <c r="G12" s="190"/>
      <c r="H12" s="190"/>
      <c r="I12" s="190"/>
      <c r="J12" s="190"/>
    </row>
    <row r="13" spans="1:10" ht="15.75" x14ac:dyDescent="0.25">
      <c r="A13" s="191" t="s">
        <v>249</v>
      </c>
      <c r="B13" s="191"/>
      <c r="C13" s="191"/>
      <c r="D13" s="191"/>
      <c r="E13" s="191"/>
      <c r="F13" s="191"/>
      <c r="G13" s="191"/>
      <c r="H13" s="191"/>
      <c r="I13" s="191"/>
      <c r="J13" s="191"/>
    </row>
    <row r="14" spans="1:10" x14ac:dyDescent="0.25">
      <c r="A14" s="26"/>
      <c r="B14" s="27"/>
      <c r="C14" s="27"/>
      <c r="D14" s="147" t="s">
        <v>245</v>
      </c>
      <c r="E14" s="28"/>
      <c r="F14" s="28"/>
      <c r="G14" s="13"/>
      <c r="H14" s="29"/>
      <c r="I14" s="29"/>
      <c r="J14" s="30" t="s">
        <v>13</v>
      </c>
    </row>
    <row r="15" spans="1:10" ht="96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0</v>
      </c>
      <c r="E17" s="42"/>
      <c r="F17" s="42"/>
      <c r="G17" s="80"/>
      <c r="H17" s="81">
        <v>307740</v>
      </c>
      <c r="I17" s="43" t="e">
        <f t="shared" ref="I17:I80" si="0">SUM(G17/F17)</f>
        <v>#DIV/0!</v>
      </c>
      <c r="J17" s="44">
        <f t="shared" ref="J17:J80" si="1">SUM(G17/H17)</f>
        <v>0</v>
      </c>
    </row>
    <row r="18" spans="1:10" x14ac:dyDescent="0.25">
      <c r="A18" s="45">
        <v>2</v>
      </c>
      <c r="B18" s="40" t="s">
        <v>26</v>
      </c>
      <c r="C18" s="41">
        <v>610000</v>
      </c>
      <c r="D18" s="42">
        <f>SUM(D19+D56+D162+D172)</f>
        <v>0</v>
      </c>
      <c r="E18" s="42"/>
      <c r="F18" s="42"/>
      <c r="G18" s="80"/>
      <c r="H18" s="81">
        <v>307740</v>
      </c>
      <c r="I18" s="43" t="e">
        <f t="shared" si="0"/>
        <v>#DIV/0!</v>
      </c>
      <c r="J18" s="44">
        <f t="shared" si="1"/>
        <v>0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0</v>
      </c>
      <c r="E19" s="82"/>
      <c r="F19" s="82"/>
      <c r="G19" s="83"/>
      <c r="H19" s="84">
        <f>SUM(H20+H38)</f>
        <v>307740</v>
      </c>
      <c r="I19" s="48" t="e">
        <f t="shared" si="0"/>
        <v>#DIV/0!</v>
      </c>
      <c r="J19" s="49">
        <f t="shared" si="1"/>
        <v>0</v>
      </c>
    </row>
    <row r="20" spans="1:10" x14ac:dyDescent="0.25">
      <c r="A20" s="123">
        <v>4</v>
      </c>
      <c r="B20" s="108" t="s">
        <v>28</v>
      </c>
      <c r="C20" s="109">
        <v>611100</v>
      </c>
      <c r="D20" s="110">
        <f>SUM(D21:D37)</f>
        <v>0</v>
      </c>
      <c r="E20" s="110"/>
      <c r="F20" s="111"/>
      <c r="G20" s="112"/>
      <c r="H20" s="113">
        <f>SUM(H21:H37)</f>
        <v>284806</v>
      </c>
      <c r="I20" s="114" t="e">
        <f t="shared" si="0"/>
        <v>#DIV/0!</v>
      </c>
      <c r="J20" s="115">
        <f t="shared" si="1"/>
        <v>0</v>
      </c>
    </row>
    <row r="21" spans="1:10" x14ac:dyDescent="0.25">
      <c r="A21" s="39"/>
      <c r="B21" s="134" t="s">
        <v>87</v>
      </c>
      <c r="C21" s="135">
        <v>611111</v>
      </c>
      <c r="D21" s="85">
        <v>0</v>
      </c>
      <c r="E21" s="142">
        <v>0</v>
      </c>
      <c r="F21" s="143">
        <v>0</v>
      </c>
      <c r="G21" s="157">
        <v>0</v>
      </c>
      <c r="H21" s="144">
        <v>141536</v>
      </c>
      <c r="I21" s="128" t="e">
        <f t="shared" si="0"/>
        <v>#DIV/0!</v>
      </c>
      <c r="J21" s="129">
        <f t="shared" si="1"/>
        <v>0</v>
      </c>
    </row>
    <row r="22" spans="1:10" x14ac:dyDescent="0.25">
      <c r="A22" s="39"/>
      <c r="B22" s="134" t="s">
        <v>88</v>
      </c>
      <c r="C22" s="135">
        <v>611112</v>
      </c>
      <c r="D22" s="85">
        <v>0</v>
      </c>
      <c r="E22" s="142">
        <v>0</v>
      </c>
      <c r="F22" s="143">
        <v>0</v>
      </c>
      <c r="G22" s="157">
        <v>0</v>
      </c>
      <c r="H22" s="144">
        <v>0</v>
      </c>
      <c r="I22" s="128" t="e">
        <f t="shared" si="0"/>
        <v>#DIV/0!</v>
      </c>
      <c r="J22" s="129" t="e">
        <f t="shared" si="1"/>
        <v>#DIV/0!</v>
      </c>
    </row>
    <row r="23" spans="1:10" x14ac:dyDescent="0.25">
      <c r="A23" s="39"/>
      <c r="B23" s="134" t="s">
        <v>89</v>
      </c>
      <c r="C23" s="135">
        <v>611113</v>
      </c>
      <c r="D23" s="85">
        <v>0</v>
      </c>
      <c r="E23" s="142">
        <v>0</v>
      </c>
      <c r="F23" s="143">
        <v>0</v>
      </c>
      <c r="G23" s="157">
        <v>0</v>
      </c>
      <c r="H23" s="144">
        <v>0</v>
      </c>
      <c r="I23" s="128" t="e">
        <f t="shared" si="0"/>
        <v>#DIV/0!</v>
      </c>
      <c r="J23" s="129" t="e">
        <f t="shared" si="1"/>
        <v>#DIV/0!</v>
      </c>
    </row>
    <row r="24" spans="1:10" x14ac:dyDescent="0.25">
      <c r="A24" s="39"/>
      <c r="B24" s="134" t="s">
        <v>90</v>
      </c>
      <c r="C24" s="135">
        <v>611114</v>
      </c>
      <c r="D24" s="85">
        <v>0</v>
      </c>
      <c r="E24" s="142">
        <v>0</v>
      </c>
      <c r="F24" s="143">
        <v>0</v>
      </c>
      <c r="G24" s="157">
        <v>0</v>
      </c>
      <c r="H24" s="144">
        <v>6110</v>
      </c>
      <c r="I24" s="128" t="e">
        <f t="shared" si="0"/>
        <v>#DIV/0!</v>
      </c>
      <c r="J24" s="129">
        <f t="shared" si="1"/>
        <v>0</v>
      </c>
    </row>
    <row r="25" spans="1:10" x14ac:dyDescent="0.25">
      <c r="A25" s="39"/>
      <c r="B25" s="134" t="s">
        <v>91</v>
      </c>
      <c r="C25" s="135">
        <v>611115</v>
      </c>
      <c r="D25" s="85">
        <v>0</v>
      </c>
      <c r="E25" s="142">
        <v>0</v>
      </c>
      <c r="F25" s="143">
        <v>0</v>
      </c>
      <c r="G25" s="157">
        <v>0</v>
      </c>
      <c r="H25" s="144">
        <v>16528</v>
      </c>
      <c r="I25" s="128" t="e">
        <f t="shared" si="0"/>
        <v>#DIV/0!</v>
      </c>
      <c r="J25" s="129">
        <f t="shared" si="1"/>
        <v>0</v>
      </c>
    </row>
    <row r="26" spans="1:10" x14ac:dyDescent="0.25">
      <c r="A26" s="39"/>
      <c r="B26" s="134" t="s">
        <v>92</v>
      </c>
      <c r="C26" s="135">
        <v>611116</v>
      </c>
      <c r="D26" s="85">
        <v>0</v>
      </c>
      <c r="E26" s="142">
        <v>0</v>
      </c>
      <c r="F26" s="143">
        <v>0</v>
      </c>
      <c r="G26" s="157">
        <v>0</v>
      </c>
      <c r="H26" s="144">
        <v>1237</v>
      </c>
      <c r="I26" s="128" t="e">
        <f t="shared" si="0"/>
        <v>#DIV/0!</v>
      </c>
      <c r="J26" s="129">
        <f t="shared" si="1"/>
        <v>0</v>
      </c>
    </row>
    <row r="27" spans="1:10" x14ac:dyDescent="0.25">
      <c r="A27" s="39"/>
      <c r="B27" s="134" t="s">
        <v>93</v>
      </c>
      <c r="C27" s="135">
        <v>611117</v>
      </c>
      <c r="D27" s="85">
        <v>0</v>
      </c>
      <c r="E27" s="142">
        <v>0</v>
      </c>
      <c r="F27" s="143">
        <v>0</v>
      </c>
      <c r="G27" s="157">
        <v>0</v>
      </c>
      <c r="H27" s="144">
        <v>3728</v>
      </c>
      <c r="I27" s="128" t="e">
        <f t="shared" si="0"/>
        <v>#DIV/0!</v>
      </c>
      <c r="J27" s="129">
        <f t="shared" si="1"/>
        <v>0</v>
      </c>
    </row>
    <row r="28" spans="1:10" x14ac:dyDescent="0.25">
      <c r="A28" s="39"/>
      <c r="B28" s="134" t="s">
        <v>94</v>
      </c>
      <c r="C28" s="135">
        <v>611118</v>
      </c>
      <c r="D28" s="85">
        <v>0</v>
      </c>
      <c r="E28" s="142">
        <v>0</v>
      </c>
      <c r="F28" s="143">
        <v>0</v>
      </c>
      <c r="G28" s="157">
        <v>0</v>
      </c>
      <c r="H28" s="144">
        <v>0</v>
      </c>
      <c r="I28" s="128" t="e">
        <f t="shared" si="0"/>
        <v>#DIV/0!</v>
      </c>
      <c r="J28" s="129" t="e">
        <f t="shared" si="1"/>
        <v>#DIV/0!</v>
      </c>
    </row>
    <row r="29" spans="1:10" x14ac:dyDescent="0.25">
      <c r="A29" s="39"/>
      <c r="B29" s="134" t="s">
        <v>95</v>
      </c>
      <c r="C29" s="135">
        <v>611119</v>
      </c>
      <c r="D29" s="85">
        <v>0</v>
      </c>
      <c r="E29" s="142">
        <v>0</v>
      </c>
      <c r="F29" s="143">
        <v>0</v>
      </c>
      <c r="G29" s="157">
        <v>0</v>
      </c>
      <c r="H29" s="144">
        <v>0</v>
      </c>
      <c r="I29" s="128" t="e">
        <f t="shared" si="0"/>
        <v>#DIV/0!</v>
      </c>
      <c r="J29" s="129" t="e">
        <f t="shared" si="1"/>
        <v>#DIV/0!</v>
      </c>
    </row>
    <row r="30" spans="1:10" x14ac:dyDescent="0.25">
      <c r="A30" s="39"/>
      <c r="B30" s="134" t="s">
        <v>96</v>
      </c>
      <c r="C30" s="135">
        <v>611122</v>
      </c>
      <c r="D30" s="85">
        <v>0</v>
      </c>
      <c r="E30" s="142">
        <v>0</v>
      </c>
      <c r="F30" s="143">
        <v>0</v>
      </c>
      <c r="G30" s="157">
        <v>0</v>
      </c>
      <c r="H30" s="144">
        <v>13476</v>
      </c>
      <c r="I30" s="128" t="e">
        <f t="shared" si="0"/>
        <v>#DIV/0!</v>
      </c>
      <c r="J30" s="129">
        <f t="shared" si="1"/>
        <v>0</v>
      </c>
    </row>
    <row r="31" spans="1:10" x14ac:dyDescent="0.25">
      <c r="A31" s="39"/>
      <c r="B31" s="134" t="s">
        <v>97</v>
      </c>
      <c r="C31" s="135">
        <v>611123</v>
      </c>
      <c r="D31" s="85">
        <v>0</v>
      </c>
      <c r="E31" s="142">
        <v>0</v>
      </c>
      <c r="F31" s="143">
        <v>0</v>
      </c>
      <c r="G31" s="157">
        <v>0</v>
      </c>
      <c r="H31" s="144">
        <v>56694</v>
      </c>
      <c r="I31" s="128" t="e">
        <f t="shared" si="0"/>
        <v>#DIV/0!</v>
      </c>
      <c r="J31" s="129">
        <f t="shared" si="1"/>
        <v>0</v>
      </c>
    </row>
    <row r="32" spans="1:10" x14ac:dyDescent="0.25">
      <c r="A32" s="39"/>
      <c r="B32" s="134" t="s">
        <v>98</v>
      </c>
      <c r="C32" s="135">
        <v>611124</v>
      </c>
      <c r="D32" s="85">
        <v>0</v>
      </c>
      <c r="E32" s="142">
        <v>0</v>
      </c>
      <c r="F32" s="143">
        <v>0</v>
      </c>
      <c r="G32" s="157">
        <v>0</v>
      </c>
      <c r="H32" s="144">
        <v>39309</v>
      </c>
      <c r="I32" s="128" t="e">
        <f t="shared" si="0"/>
        <v>#DIV/0!</v>
      </c>
      <c r="J32" s="129">
        <f t="shared" si="1"/>
        <v>0</v>
      </c>
    </row>
    <row r="33" spans="1:10" x14ac:dyDescent="0.25">
      <c r="A33" s="39"/>
      <c r="B33" s="134" t="s">
        <v>99</v>
      </c>
      <c r="C33" s="135">
        <v>611125</v>
      </c>
      <c r="D33" s="85">
        <v>0</v>
      </c>
      <c r="E33" s="142">
        <v>0</v>
      </c>
      <c r="F33" s="143">
        <v>0</v>
      </c>
      <c r="G33" s="157">
        <v>0</v>
      </c>
      <c r="H33" s="144">
        <v>3847</v>
      </c>
      <c r="I33" s="128" t="e">
        <f t="shared" si="0"/>
        <v>#DIV/0!</v>
      </c>
      <c r="J33" s="129">
        <f t="shared" si="1"/>
        <v>0</v>
      </c>
    </row>
    <row r="34" spans="1:10" x14ac:dyDescent="0.25">
      <c r="A34" s="39"/>
      <c r="B34" s="134" t="s">
        <v>100</v>
      </c>
      <c r="C34" s="135">
        <v>611126</v>
      </c>
      <c r="D34" s="85">
        <v>0</v>
      </c>
      <c r="E34" s="142">
        <v>0</v>
      </c>
      <c r="F34" s="143">
        <v>0</v>
      </c>
      <c r="G34" s="157">
        <v>0</v>
      </c>
      <c r="H34" s="144">
        <v>1821</v>
      </c>
      <c r="I34" s="128" t="e">
        <f t="shared" si="0"/>
        <v>#DIV/0!</v>
      </c>
      <c r="J34" s="129">
        <f t="shared" si="1"/>
        <v>0</v>
      </c>
    </row>
    <row r="35" spans="1:10" x14ac:dyDescent="0.25">
      <c r="A35" s="39"/>
      <c r="B35" s="134" t="s">
        <v>101</v>
      </c>
      <c r="C35" s="135">
        <v>611127</v>
      </c>
      <c r="D35" s="85">
        <v>0</v>
      </c>
      <c r="E35" s="142">
        <v>0</v>
      </c>
      <c r="F35" s="143">
        <v>0</v>
      </c>
      <c r="G35" s="157">
        <v>0</v>
      </c>
      <c r="H35" s="144">
        <v>0</v>
      </c>
      <c r="I35" s="128" t="e">
        <f t="shared" si="0"/>
        <v>#DIV/0!</v>
      </c>
      <c r="J35" s="129" t="e">
        <f t="shared" si="1"/>
        <v>#DIV/0!</v>
      </c>
    </row>
    <row r="36" spans="1:10" x14ac:dyDescent="0.25">
      <c r="A36" s="39"/>
      <c r="B36" s="134" t="s">
        <v>102</v>
      </c>
      <c r="C36" s="135">
        <v>611132</v>
      </c>
      <c r="D36" s="85">
        <v>0</v>
      </c>
      <c r="E36" s="142">
        <v>0</v>
      </c>
      <c r="F36" s="143">
        <v>0</v>
      </c>
      <c r="G36" s="157">
        <v>0</v>
      </c>
      <c r="H36" s="144">
        <v>520</v>
      </c>
      <c r="I36" s="128" t="e">
        <f t="shared" si="0"/>
        <v>#DIV/0!</v>
      </c>
      <c r="J36" s="129">
        <f t="shared" si="1"/>
        <v>0</v>
      </c>
    </row>
    <row r="37" spans="1:10" x14ac:dyDescent="0.25">
      <c r="A37" s="39"/>
      <c r="B37" s="134" t="s">
        <v>103</v>
      </c>
      <c r="C37" s="135">
        <v>611141</v>
      </c>
      <c r="D37" s="85">
        <v>0</v>
      </c>
      <c r="E37" s="142">
        <v>0</v>
      </c>
      <c r="F37" s="143">
        <v>0</v>
      </c>
      <c r="G37" s="157">
        <v>0</v>
      </c>
      <c r="H37" s="144">
        <v>0</v>
      </c>
      <c r="I37" s="128" t="e">
        <f t="shared" si="0"/>
        <v>#DIV/0!</v>
      </c>
      <c r="J37" s="129" t="e">
        <f t="shared" si="1"/>
        <v>#DIV/0!</v>
      </c>
    </row>
    <row r="38" spans="1:10" x14ac:dyDescent="0.25">
      <c r="A38" s="122">
        <v>5</v>
      </c>
      <c r="B38" s="108" t="s">
        <v>29</v>
      </c>
      <c r="C38" s="109">
        <v>611200</v>
      </c>
      <c r="D38" s="110">
        <f>SUM(D39:D55)</f>
        <v>0</v>
      </c>
      <c r="E38" s="110"/>
      <c r="F38" s="111"/>
      <c r="G38" s="112"/>
      <c r="H38" s="113">
        <f>SUM(H39+H40+H41+H42+H43+H44+H45+H46+H47+H48+H49+H50+H51+H52++H53+H54+H55)</f>
        <v>22934</v>
      </c>
      <c r="I38" s="114" t="e">
        <f t="shared" si="0"/>
        <v>#DIV/0!</v>
      </c>
      <c r="J38" s="115">
        <f t="shared" si="1"/>
        <v>0</v>
      </c>
    </row>
    <row r="39" spans="1:10" x14ac:dyDescent="0.25">
      <c r="A39" s="45"/>
      <c r="B39" s="134" t="s">
        <v>104</v>
      </c>
      <c r="C39" s="135">
        <v>611211</v>
      </c>
      <c r="D39" s="85">
        <v>0</v>
      </c>
      <c r="E39" s="85">
        <v>0</v>
      </c>
      <c r="F39" s="143">
        <v>0</v>
      </c>
      <c r="G39" s="98">
        <v>0</v>
      </c>
      <c r="H39" s="86">
        <v>2932</v>
      </c>
      <c r="I39" s="128" t="e">
        <f t="shared" si="0"/>
        <v>#DIV/0!</v>
      </c>
      <c r="J39" s="129">
        <f t="shared" si="1"/>
        <v>0</v>
      </c>
    </row>
    <row r="40" spans="1:10" x14ac:dyDescent="0.25">
      <c r="A40" s="45"/>
      <c r="B40" s="134" t="s">
        <v>105</v>
      </c>
      <c r="C40" s="135">
        <v>611213</v>
      </c>
      <c r="D40" s="85">
        <v>0</v>
      </c>
      <c r="E40" s="85">
        <v>0</v>
      </c>
      <c r="F40" s="143">
        <v>0</v>
      </c>
      <c r="G40" s="98">
        <v>0</v>
      </c>
      <c r="H40" s="86"/>
      <c r="I40" s="128" t="e">
        <f t="shared" si="0"/>
        <v>#DIV/0!</v>
      </c>
      <c r="J40" s="129" t="e">
        <f t="shared" si="1"/>
        <v>#DIV/0!</v>
      </c>
    </row>
    <row r="41" spans="1:10" x14ac:dyDescent="0.25">
      <c r="A41" s="45"/>
      <c r="B41" s="134" t="s">
        <v>106</v>
      </c>
      <c r="C41" s="135">
        <v>611214</v>
      </c>
      <c r="D41" s="85">
        <v>0</v>
      </c>
      <c r="E41" s="85">
        <v>0</v>
      </c>
      <c r="F41" s="143">
        <v>0</v>
      </c>
      <c r="G41" s="98">
        <v>0</v>
      </c>
      <c r="H41" s="86"/>
      <c r="I41" s="128" t="e">
        <f t="shared" si="0"/>
        <v>#DIV/0!</v>
      </c>
      <c r="J41" s="129" t="e">
        <f t="shared" si="1"/>
        <v>#DIV/0!</v>
      </c>
    </row>
    <row r="42" spans="1:10" x14ac:dyDescent="0.25">
      <c r="A42" s="45"/>
      <c r="B42" s="134" t="s">
        <v>107</v>
      </c>
      <c r="C42" s="135">
        <v>611216</v>
      </c>
      <c r="D42" s="85">
        <v>0</v>
      </c>
      <c r="E42" s="85">
        <v>0</v>
      </c>
      <c r="F42" s="143">
        <v>0</v>
      </c>
      <c r="G42" s="98">
        <v>0</v>
      </c>
      <c r="H42" s="86"/>
      <c r="I42" s="128" t="e">
        <f t="shared" si="0"/>
        <v>#DIV/0!</v>
      </c>
      <c r="J42" s="129" t="e">
        <f t="shared" si="1"/>
        <v>#DIV/0!</v>
      </c>
    </row>
    <row r="43" spans="1:10" x14ac:dyDescent="0.25">
      <c r="A43" s="45"/>
      <c r="B43" s="134" t="s">
        <v>108</v>
      </c>
      <c r="C43" s="135">
        <v>611221</v>
      </c>
      <c r="D43" s="85">
        <v>0</v>
      </c>
      <c r="E43" s="85">
        <v>0</v>
      </c>
      <c r="F43" s="143">
        <v>0</v>
      </c>
      <c r="G43" s="98">
        <v>0</v>
      </c>
      <c r="H43" s="86">
        <v>6648</v>
      </c>
      <c r="I43" s="128" t="e">
        <f t="shared" si="0"/>
        <v>#DIV/0!</v>
      </c>
      <c r="J43" s="129">
        <f t="shared" si="1"/>
        <v>0</v>
      </c>
    </row>
    <row r="44" spans="1:10" x14ac:dyDescent="0.25">
      <c r="A44" s="45"/>
      <c r="B44" s="134" t="s">
        <v>109</v>
      </c>
      <c r="C44" s="135">
        <v>611224</v>
      </c>
      <c r="D44" s="85">
        <v>0</v>
      </c>
      <c r="E44" s="85">
        <v>0</v>
      </c>
      <c r="F44" s="143">
        <v>0</v>
      </c>
      <c r="G44" s="98">
        <v>0</v>
      </c>
      <c r="H44" s="86">
        <v>8778</v>
      </c>
      <c r="I44" s="128" t="e">
        <f t="shared" si="0"/>
        <v>#DIV/0!</v>
      </c>
      <c r="J44" s="129">
        <f t="shared" si="1"/>
        <v>0</v>
      </c>
    </row>
    <row r="45" spans="1:10" x14ac:dyDescent="0.25">
      <c r="A45" s="45"/>
      <c r="B45" s="134" t="s">
        <v>110</v>
      </c>
      <c r="C45" s="135">
        <v>611225</v>
      </c>
      <c r="D45" s="85">
        <v>0</v>
      </c>
      <c r="E45" s="85">
        <v>0</v>
      </c>
      <c r="F45" s="143">
        <v>0</v>
      </c>
      <c r="G45" s="98">
        <v>0</v>
      </c>
      <c r="H45" s="86"/>
      <c r="I45" s="128" t="e">
        <f t="shared" si="0"/>
        <v>#DIV/0!</v>
      </c>
      <c r="J45" s="129" t="e">
        <f t="shared" si="1"/>
        <v>#DIV/0!</v>
      </c>
    </row>
    <row r="46" spans="1:10" x14ac:dyDescent="0.25">
      <c r="A46" s="45"/>
      <c r="B46" s="134" t="s">
        <v>111</v>
      </c>
      <c r="C46" s="135">
        <v>611226</v>
      </c>
      <c r="D46" s="85">
        <v>0</v>
      </c>
      <c r="E46" s="85">
        <v>0</v>
      </c>
      <c r="F46" s="143">
        <v>0</v>
      </c>
      <c r="G46" s="98">
        <v>0</v>
      </c>
      <c r="H46" s="86"/>
      <c r="I46" s="128" t="e">
        <f t="shared" si="0"/>
        <v>#DIV/0!</v>
      </c>
      <c r="J46" s="129" t="e">
        <f t="shared" si="1"/>
        <v>#DIV/0!</v>
      </c>
    </row>
    <row r="47" spans="1:10" x14ac:dyDescent="0.25">
      <c r="A47" s="45"/>
      <c r="B47" s="134" t="s">
        <v>112</v>
      </c>
      <c r="C47" s="135">
        <v>611227</v>
      </c>
      <c r="D47" s="85">
        <v>0</v>
      </c>
      <c r="E47" s="85">
        <v>0</v>
      </c>
      <c r="F47" s="143">
        <v>0</v>
      </c>
      <c r="G47" s="98">
        <v>0</v>
      </c>
      <c r="H47" s="86"/>
      <c r="I47" s="128" t="e">
        <f t="shared" si="0"/>
        <v>#DIV/0!</v>
      </c>
      <c r="J47" s="129" t="e">
        <f t="shared" si="1"/>
        <v>#DIV/0!</v>
      </c>
    </row>
    <row r="48" spans="1:10" x14ac:dyDescent="0.25">
      <c r="A48" s="45"/>
      <c r="B48" s="134"/>
      <c r="C48" s="135"/>
      <c r="D48" s="85">
        <v>0</v>
      </c>
      <c r="E48" s="85">
        <v>0</v>
      </c>
      <c r="F48" s="143">
        <v>0</v>
      </c>
      <c r="G48" s="98">
        <v>0</v>
      </c>
      <c r="H48" s="86"/>
      <c r="I48" s="128" t="e">
        <f t="shared" si="0"/>
        <v>#DIV/0!</v>
      </c>
      <c r="J48" s="129" t="e">
        <f t="shared" si="1"/>
        <v>#DIV/0!</v>
      </c>
    </row>
    <row r="49" spans="1:10" x14ac:dyDescent="0.25">
      <c r="A49" s="45"/>
      <c r="B49" s="134" t="s">
        <v>113</v>
      </c>
      <c r="C49" s="135">
        <v>611272</v>
      </c>
      <c r="D49" s="85">
        <v>0</v>
      </c>
      <c r="E49" s="85">
        <v>0</v>
      </c>
      <c r="F49" s="143">
        <v>0</v>
      </c>
      <c r="G49" s="98">
        <v>0</v>
      </c>
      <c r="H49" s="86">
        <v>742</v>
      </c>
      <c r="I49" s="128" t="e">
        <f t="shared" si="0"/>
        <v>#DIV/0!</v>
      </c>
      <c r="J49" s="129">
        <f t="shared" si="1"/>
        <v>0</v>
      </c>
    </row>
    <row r="50" spans="1:10" x14ac:dyDescent="0.25">
      <c r="A50" s="45"/>
      <c r="B50" s="134" t="s">
        <v>114</v>
      </c>
      <c r="C50" s="135">
        <v>611273</v>
      </c>
      <c r="D50" s="85">
        <v>0</v>
      </c>
      <c r="E50" s="85">
        <v>0</v>
      </c>
      <c r="F50" s="143">
        <v>0</v>
      </c>
      <c r="G50" s="98">
        <v>0</v>
      </c>
      <c r="H50" s="86">
        <v>2151</v>
      </c>
      <c r="I50" s="128" t="e">
        <f t="shared" si="0"/>
        <v>#DIV/0!</v>
      </c>
      <c r="J50" s="129">
        <f t="shared" si="1"/>
        <v>0</v>
      </c>
    </row>
    <row r="51" spans="1:10" x14ac:dyDescent="0.25">
      <c r="A51" s="45"/>
      <c r="B51" s="134" t="s">
        <v>115</v>
      </c>
      <c r="C51" s="135">
        <v>611274</v>
      </c>
      <c r="D51" s="85">
        <v>0</v>
      </c>
      <c r="E51" s="85">
        <v>0</v>
      </c>
      <c r="F51" s="143">
        <v>0</v>
      </c>
      <c r="G51" s="98">
        <v>0</v>
      </c>
      <c r="H51" s="86">
        <v>1439</v>
      </c>
      <c r="I51" s="128" t="e">
        <f t="shared" si="0"/>
        <v>#DIV/0!</v>
      </c>
      <c r="J51" s="129">
        <f t="shared" si="1"/>
        <v>0</v>
      </c>
    </row>
    <row r="52" spans="1:10" x14ac:dyDescent="0.25">
      <c r="A52" s="45"/>
      <c r="B52" s="134" t="s">
        <v>116</v>
      </c>
      <c r="C52" s="135">
        <v>611275</v>
      </c>
      <c r="D52" s="85">
        <v>0</v>
      </c>
      <c r="E52" s="85">
        <v>0</v>
      </c>
      <c r="F52" s="143">
        <v>0</v>
      </c>
      <c r="G52" s="98">
        <v>0</v>
      </c>
      <c r="H52" s="86">
        <v>104</v>
      </c>
      <c r="I52" s="128" t="e">
        <f t="shared" si="0"/>
        <v>#DIV/0!</v>
      </c>
      <c r="J52" s="129">
        <f t="shared" si="1"/>
        <v>0</v>
      </c>
    </row>
    <row r="53" spans="1:10" x14ac:dyDescent="0.25">
      <c r="A53" s="45"/>
      <c r="B53" s="134" t="s">
        <v>117</v>
      </c>
      <c r="C53" s="135">
        <v>611276</v>
      </c>
      <c r="D53" s="85">
        <v>0</v>
      </c>
      <c r="E53" s="85">
        <v>0</v>
      </c>
      <c r="F53" s="143">
        <v>0</v>
      </c>
      <c r="G53" s="98">
        <v>0</v>
      </c>
      <c r="H53" s="86">
        <v>140</v>
      </c>
      <c r="I53" s="128" t="e">
        <f t="shared" si="0"/>
        <v>#DIV/0!</v>
      </c>
      <c r="J53" s="129">
        <f t="shared" si="1"/>
        <v>0</v>
      </c>
    </row>
    <row r="54" spans="1:10" x14ac:dyDescent="0.25">
      <c r="A54" s="45"/>
      <c r="B54" s="134" t="s">
        <v>118</v>
      </c>
      <c r="C54" s="135">
        <v>611277</v>
      </c>
      <c r="D54" s="85">
        <v>0</v>
      </c>
      <c r="E54" s="85">
        <v>0</v>
      </c>
      <c r="F54" s="143">
        <v>0</v>
      </c>
      <c r="G54" s="98">
        <v>0</v>
      </c>
      <c r="H54" s="86"/>
      <c r="I54" s="128" t="e">
        <f t="shared" si="0"/>
        <v>#DIV/0!</v>
      </c>
      <c r="J54" s="129" t="e">
        <f t="shared" si="1"/>
        <v>#DIV/0!</v>
      </c>
    </row>
    <row r="55" spans="1:10" x14ac:dyDescent="0.25">
      <c r="A55" s="45"/>
      <c r="B55" s="134" t="s">
        <v>119</v>
      </c>
      <c r="C55" s="135">
        <v>611291</v>
      </c>
      <c r="D55" s="85">
        <v>0</v>
      </c>
      <c r="E55" s="85">
        <v>0</v>
      </c>
      <c r="F55" s="143">
        <f t="shared" ref="F55:F215" si="2">SUM(D55:E55)</f>
        <v>0</v>
      </c>
      <c r="G55" s="98">
        <v>0</v>
      </c>
      <c r="H55" s="86"/>
      <c r="I55" s="128" t="e">
        <f t="shared" si="0"/>
        <v>#DIV/0!</v>
      </c>
      <c r="J55" s="129" t="e">
        <f t="shared" si="1"/>
        <v>#DIV/0!</v>
      </c>
    </row>
    <row r="56" spans="1:10" ht="24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0</v>
      </c>
      <c r="E56" s="119">
        <f>SUM(E57+E72+E78+E88+E101+E108+E112+E122+E129)</f>
        <v>0</v>
      </c>
      <c r="F56" s="119">
        <f t="shared" si="2"/>
        <v>0</v>
      </c>
      <c r="G56" s="120">
        <f>SUM(G57+G72+G78+G88+G101+G108+G112+G122+G129)</f>
        <v>0</v>
      </c>
      <c r="H56" s="121">
        <v>0</v>
      </c>
      <c r="I56" s="114" t="e">
        <f t="shared" si="0"/>
        <v>#DIV/0!</v>
      </c>
      <c r="J56" s="115" t="e">
        <f t="shared" si="1"/>
        <v>#DIV/0!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0</v>
      </c>
      <c r="E57" s="110">
        <f>SUM(E58:E71)</f>
        <v>0</v>
      </c>
      <c r="F57" s="111">
        <f t="shared" si="2"/>
        <v>0</v>
      </c>
      <c r="G57" s="112">
        <f>SUM(G58:G71)</f>
        <v>0</v>
      </c>
      <c r="H57" s="113">
        <f>SUM(H58:H71)</f>
        <v>0</v>
      </c>
      <c r="I57" s="114" t="e">
        <f t="shared" si="0"/>
        <v>#DIV/0!</v>
      </c>
      <c r="J57" s="115" t="e">
        <f t="shared" si="1"/>
        <v>#DIV/0!</v>
      </c>
    </row>
    <row r="58" spans="1:10" x14ac:dyDescent="0.25">
      <c r="A58" s="45"/>
      <c r="B58" s="134" t="s">
        <v>120</v>
      </c>
      <c r="C58" s="135">
        <v>613111</v>
      </c>
      <c r="D58" s="85">
        <v>0</v>
      </c>
      <c r="E58" s="85">
        <v>0</v>
      </c>
      <c r="F58" s="143">
        <f t="shared" si="2"/>
        <v>0</v>
      </c>
      <c r="G58" s="86">
        <v>0</v>
      </c>
      <c r="H58" s="127">
        <v>0</v>
      </c>
      <c r="I58" s="128" t="e">
        <f t="shared" si="0"/>
        <v>#DIV/0!</v>
      </c>
      <c r="J58" s="129" t="e">
        <f t="shared" si="1"/>
        <v>#DIV/0!</v>
      </c>
    </row>
    <row r="59" spans="1:10" x14ac:dyDescent="0.25">
      <c r="A59" s="45"/>
      <c r="B59" s="134" t="s">
        <v>121</v>
      </c>
      <c r="C59" s="135">
        <v>613112</v>
      </c>
      <c r="D59" s="85">
        <v>0</v>
      </c>
      <c r="E59" s="85">
        <v>0</v>
      </c>
      <c r="F59" s="143">
        <f t="shared" si="2"/>
        <v>0</v>
      </c>
      <c r="G59" s="86">
        <v>0</v>
      </c>
      <c r="H59" s="127">
        <v>0</v>
      </c>
      <c r="I59" s="128" t="e">
        <f t="shared" si="0"/>
        <v>#DIV/0!</v>
      </c>
      <c r="J59" s="129" t="e">
        <f t="shared" si="1"/>
        <v>#DIV/0!</v>
      </c>
    </row>
    <row r="60" spans="1:10" x14ac:dyDescent="0.25">
      <c r="A60" s="45"/>
      <c r="B60" s="134" t="s">
        <v>122</v>
      </c>
      <c r="C60" s="135">
        <v>613113</v>
      </c>
      <c r="D60" s="85">
        <v>0</v>
      </c>
      <c r="E60" s="85">
        <v>0</v>
      </c>
      <c r="F60" s="143">
        <f t="shared" si="2"/>
        <v>0</v>
      </c>
      <c r="G60" s="86">
        <v>0</v>
      </c>
      <c r="H60" s="127">
        <v>0</v>
      </c>
      <c r="I60" s="128" t="e">
        <f t="shared" si="0"/>
        <v>#DIV/0!</v>
      </c>
      <c r="J60" s="129" t="e">
        <f t="shared" si="1"/>
        <v>#DIV/0!</v>
      </c>
    </row>
    <row r="61" spans="1:10" x14ac:dyDescent="0.25">
      <c r="A61" s="45"/>
      <c r="B61" s="134" t="s">
        <v>123</v>
      </c>
      <c r="C61" s="135">
        <v>613114</v>
      </c>
      <c r="D61" s="85">
        <v>0</v>
      </c>
      <c r="E61" s="85">
        <v>0</v>
      </c>
      <c r="F61" s="143">
        <f t="shared" si="2"/>
        <v>0</v>
      </c>
      <c r="G61" s="86">
        <v>0</v>
      </c>
      <c r="H61" s="127">
        <v>0</v>
      </c>
      <c r="I61" s="128" t="e">
        <f t="shared" si="0"/>
        <v>#DIV/0!</v>
      </c>
      <c r="J61" s="129" t="e">
        <f t="shared" si="1"/>
        <v>#DIV/0!</v>
      </c>
    </row>
    <row r="62" spans="1:10" x14ac:dyDescent="0.25">
      <c r="A62" s="45"/>
      <c r="B62" s="134" t="s">
        <v>124</v>
      </c>
      <c r="C62" s="135">
        <v>613115</v>
      </c>
      <c r="D62" s="85">
        <v>0</v>
      </c>
      <c r="E62" s="85">
        <v>0</v>
      </c>
      <c r="F62" s="143">
        <f t="shared" si="2"/>
        <v>0</v>
      </c>
      <c r="G62" s="86">
        <v>0</v>
      </c>
      <c r="H62" s="127">
        <v>0</v>
      </c>
      <c r="I62" s="128" t="e">
        <f t="shared" si="0"/>
        <v>#DIV/0!</v>
      </c>
      <c r="J62" s="129" t="e">
        <f t="shared" si="1"/>
        <v>#DIV/0!</v>
      </c>
    </row>
    <row r="63" spans="1:10" x14ac:dyDescent="0.25">
      <c r="A63" s="45"/>
      <c r="B63" s="134" t="s">
        <v>125</v>
      </c>
      <c r="C63" s="135">
        <v>613116</v>
      </c>
      <c r="D63" s="85">
        <v>0</v>
      </c>
      <c r="E63" s="85">
        <v>0</v>
      </c>
      <c r="F63" s="143">
        <f t="shared" si="2"/>
        <v>0</v>
      </c>
      <c r="G63" s="86">
        <v>0</v>
      </c>
      <c r="H63" s="127">
        <v>0</v>
      </c>
      <c r="I63" s="128" t="e">
        <f t="shared" si="0"/>
        <v>#DIV/0!</v>
      </c>
      <c r="J63" s="129" t="e">
        <f t="shared" si="1"/>
        <v>#DIV/0!</v>
      </c>
    </row>
    <row r="64" spans="1:10" x14ac:dyDescent="0.25">
      <c r="A64" s="45"/>
      <c r="B64" s="134" t="s">
        <v>126</v>
      </c>
      <c r="C64" s="135">
        <v>613117</v>
      </c>
      <c r="D64" s="85">
        <v>0</v>
      </c>
      <c r="E64" s="85">
        <v>0</v>
      </c>
      <c r="F64" s="143">
        <f t="shared" si="2"/>
        <v>0</v>
      </c>
      <c r="G64" s="86">
        <v>0</v>
      </c>
      <c r="H64" s="127">
        <v>0</v>
      </c>
      <c r="I64" s="128" t="e">
        <f t="shared" si="0"/>
        <v>#DIV/0!</v>
      </c>
      <c r="J64" s="129" t="e">
        <f t="shared" si="1"/>
        <v>#DIV/0!</v>
      </c>
    </row>
    <row r="65" spans="1:10" x14ac:dyDescent="0.25">
      <c r="A65" s="45"/>
      <c r="B65" s="134" t="s">
        <v>127</v>
      </c>
      <c r="C65" s="135">
        <v>613121</v>
      </c>
      <c r="D65" s="85">
        <v>0</v>
      </c>
      <c r="E65" s="85">
        <v>0</v>
      </c>
      <c r="F65" s="143">
        <f t="shared" si="2"/>
        <v>0</v>
      </c>
      <c r="G65" s="86">
        <v>0</v>
      </c>
      <c r="H65" s="127">
        <v>0</v>
      </c>
      <c r="I65" s="128" t="e">
        <f t="shared" si="0"/>
        <v>#DIV/0!</v>
      </c>
      <c r="J65" s="129" t="e">
        <f t="shared" si="1"/>
        <v>#DIV/0!</v>
      </c>
    </row>
    <row r="66" spans="1:10" x14ac:dyDescent="0.25">
      <c r="A66" s="45"/>
      <c r="B66" s="134" t="s">
        <v>128</v>
      </c>
      <c r="C66" s="135">
        <v>613122</v>
      </c>
      <c r="D66" s="85">
        <v>0</v>
      </c>
      <c r="E66" s="85">
        <v>0</v>
      </c>
      <c r="F66" s="143">
        <f t="shared" si="2"/>
        <v>0</v>
      </c>
      <c r="G66" s="86">
        <v>0</v>
      </c>
      <c r="H66" s="127">
        <v>0</v>
      </c>
      <c r="I66" s="128" t="e">
        <f t="shared" si="0"/>
        <v>#DIV/0!</v>
      </c>
      <c r="J66" s="129" t="e">
        <f t="shared" si="1"/>
        <v>#DIV/0!</v>
      </c>
    </row>
    <row r="67" spans="1:10" x14ac:dyDescent="0.25">
      <c r="A67" s="45"/>
      <c r="B67" s="134" t="s">
        <v>129</v>
      </c>
      <c r="C67" s="135">
        <v>613123</v>
      </c>
      <c r="D67" s="85">
        <v>0</v>
      </c>
      <c r="E67" s="85">
        <v>0</v>
      </c>
      <c r="F67" s="143">
        <f t="shared" si="2"/>
        <v>0</v>
      </c>
      <c r="G67" s="86">
        <v>0</v>
      </c>
      <c r="H67" s="127">
        <v>0</v>
      </c>
      <c r="I67" s="128" t="e">
        <f t="shared" si="0"/>
        <v>#DIV/0!</v>
      </c>
      <c r="J67" s="129" t="e">
        <f t="shared" si="1"/>
        <v>#DIV/0!</v>
      </c>
    </row>
    <row r="68" spans="1:10" x14ac:dyDescent="0.25">
      <c r="A68" s="45"/>
      <c r="B68" s="134" t="s">
        <v>130</v>
      </c>
      <c r="C68" s="135">
        <v>613124</v>
      </c>
      <c r="D68" s="85">
        <v>0</v>
      </c>
      <c r="E68" s="85">
        <v>0</v>
      </c>
      <c r="F68" s="143">
        <f t="shared" si="2"/>
        <v>0</v>
      </c>
      <c r="G68" s="86">
        <v>0</v>
      </c>
      <c r="H68" s="127">
        <v>0</v>
      </c>
      <c r="I68" s="128" t="e">
        <f t="shared" si="0"/>
        <v>#DIV/0!</v>
      </c>
      <c r="J68" s="129" t="e">
        <f t="shared" si="1"/>
        <v>#DIV/0!</v>
      </c>
    </row>
    <row r="69" spans="1:10" x14ac:dyDescent="0.25">
      <c r="A69" s="45"/>
      <c r="B69" s="134" t="s">
        <v>131</v>
      </c>
      <c r="C69" s="135">
        <v>613125</v>
      </c>
      <c r="D69" s="85">
        <v>0</v>
      </c>
      <c r="E69" s="85">
        <v>0</v>
      </c>
      <c r="F69" s="143">
        <f t="shared" si="2"/>
        <v>0</v>
      </c>
      <c r="G69" s="86">
        <v>0</v>
      </c>
      <c r="H69" s="127">
        <v>0</v>
      </c>
      <c r="I69" s="128" t="e">
        <f t="shared" si="0"/>
        <v>#DIV/0!</v>
      </c>
      <c r="J69" s="129" t="e">
        <f t="shared" si="1"/>
        <v>#DIV/0!</v>
      </c>
    </row>
    <row r="70" spans="1:10" x14ac:dyDescent="0.25">
      <c r="A70" s="45"/>
      <c r="B70" s="134" t="s">
        <v>132</v>
      </c>
      <c r="C70" s="135">
        <v>613126</v>
      </c>
      <c r="D70" s="85">
        <v>0</v>
      </c>
      <c r="E70" s="85">
        <v>0</v>
      </c>
      <c r="F70" s="143">
        <f t="shared" si="2"/>
        <v>0</v>
      </c>
      <c r="G70" s="86">
        <v>0</v>
      </c>
      <c r="H70" s="127">
        <v>0</v>
      </c>
      <c r="I70" s="128" t="e">
        <f t="shared" si="0"/>
        <v>#DIV/0!</v>
      </c>
      <c r="J70" s="129" t="e">
        <f t="shared" si="1"/>
        <v>#DIV/0!</v>
      </c>
    </row>
    <row r="71" spans="1:10" x14ac:dyDescent="0.25">
      <c r="A71" s="45"/>
      <c r="B71" s="134" t="s">
        <v>133</v>
      </c>
      <c r="C71" s="135">
        <v>613127</v>
      </c>
      <c r="D71" s="85">
        <v>0</v>
      </c>
      <c r="E71" s="85">
        <v>0</v>
      </c>
      <c r="F71" s="143">
        <f t="shared" si="2"/>
        <v>0</v>
      </c>
      <c r="G71" s="86">
        <v>0</v>
      </c>
      <c r="H71" s="127">
        <v>0</v>
      </c>
      <c r="I71" s="128" t="e">
        <f t="shared" si="0"/>
        <v>#DIV/0!</v>
      </c>
      <c r="J71" s="129" t="e">
        <f t="shared" si="1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0</v>
      </c>
      <c r="E72" s="110">
        <f>SUM(E73:E77)</f>
        <v>0</v>
      </c>
      <c r="F72" s="111">
        <f t="shared" si="2"/>
        <v>0</v>
      </c>
      <c r="G72" s="112">
        <f>SUM(G73:G77)</f>
        <v>0</v>
      </c>
      <c r="H72" s="113">
        <f>SUM(H73:H77)</f>
        <v>0</v>
      </c>
      <c r="I72" s="114" t="e">
        <f t="shared" si="0"/>
        <v>#DIV/0!</v>
      </c>
      <c r="J72" s="115" t="e">
        <f t="shared" si="1"/>
        <v>#DIV/0!</v>
      </c>
    </row>
    <row r="73" spans="1:10" x14ac:dyDescent="0.25">
      <c r="A73" s="39"/>
      <c r="B73" s="136" t="s">
        <v>134</v>
      </c>
      <c r="C73" s="135">
        <v>613211</v>
      </c>
      <c r="D73" s="85">
        <v>0</v>
      </c>
      <c r="E73" s="85">
        <v>0</v>
      </c>
      <c r="F73" s="143">
        <f t="shared" si="2"/>
        <v>0</v>
      </c>
      <c r="G73" s="86">
        <v>0</v>
      </c>
      <c r="H73" s="87">
        <v>0</v>
      </c>
      <c r="I73" s="128" t="e">
        <f t="shared" si="0"/>
        <v>#DIV/0!</v>
      </c>
      <c r="J73" s="129" t="e">
        <f t="shared" si="1"/>
        <v>#DIV/0!</v>
      </c>
    </row>
    <row r="74" spans="1:10" x14ac:dyDescent="0.25">
      <c r="A74" s="39"/>
      <c r="B74" s="136" t="s">
        <v>135</v>
      </c>
      <c r="C74" s="135">
        <v>613212</v>
      </c>
      <c r="D74" s="85">
        <v>0</v>
      </c>
      <c r="E74" s="85">
        <v>0</v>
      </c>
      <c r="F74" s="143">
        <f t="shared" si="2"/>
        <v>0</v>
      </c>
      <c r="G74" s="86">
        <v>0</v>
      </c>
      <c r="H74" s="87">
        <v>0</v>
      </c>
      <c r="I74" s="128" t="e">
        <f t="shared" si="0"/>
        <v>#DIV/0!</v>
      </c>
      <c r="J74" s="129" t="e">
        <f t="shared" si="1"/>
        <v>#DIV/0!</v>
      </c>
    </row>
    <row r="75" spans="1:10" x14ac:dyDescent="0.25">
      <c r="A75" s="39"/>
      <c r="B75" s="136" t="s">
        <v>136</v>
      </c>
      <c r="C75" s="135">
        <v>613213</v>
      </c>
      <c r="D75" s="85">
        <v>0</v>
      </c>
      <c r="E75" s="85">
        <v>0</v>
      </c>
      <c r="F75" s="143">
        <f t="shared" si="2"/>
        <v>0</v>
      </c>
      <c r="G75" s="86">
        <v>0</v>
      </c>
      <c r="H75" s="87">
        <v>0</v>
      </c>
      <c r="I75" s="128" t="e">
        <f t="shared" si="0"/>
        <v>#DIV/0!</v>
      </c>
      <c r="J75" s="129" t="e">
        <f t="shared" si="1"/>
        <v>#DIV/0!</v>
      </c>
    </row>
    <row r="76" spans="1:10" x14ac:dyDescent="0.25">
      <c r="A76" s="39"/>
      <c r="B76" s="136" t="s">
        <v>137</v>
      </c>
      <c r="C76" s="135">
        <v>613221</v>
      </c>
      <c r="D76" s="85">
        <v>0</v>
      </c>
      <c r="E76" s="85">
        <v>0</v>
      </c>
      <c r="F76" s="143">
        <f t="shared" si="2"/>
        <v>0</v>
      </c>
      <c r="G76" s="86">
        <v>0</v>
      </c>
      <c r="H76" s="87">
        <v>0</v>
      </c>
      <c r="I76" s="128" t="e">
        <f t="shared" si="0"/>
        <v>#DIV/0!</v>
      </c>
      <c r="J76" s="129" t="e">
        <f t="shared" si="1"/>
        <v>#DIV/0!</v>
      </c>
    </row>
    <row r="77" spans="1:10" x14ac:dyDescent="0.25">
      <c r="A77" s="39"/>
      <c r="B77" s="136"/>
      <c r="C77" s="135"/>
      <c r="D77" s="85">
        <v>0</v>
      </c>
      <c r="E77" s="85">
        <v>0</v>
      </c>
      <c r="F77" s="143">
        <f t="shared" si="2"/>
        <v>0</v>
      </c>
      <c r="G77" s="86">
        <v>0</v>
      </c>
      <c r="H77" s="87">
        <v>0</v>
      </c>
      <c r="I77" s="128" t="e">
        <f t="shared" si="0"/>
        <v>#DIV/0!</v>
      </c>
      <c r="J77" s="129" t="e">
        <f t="shared" si="1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0</v>
      </c>
      <c r="E78" s="110">
        <f>SUM(E79:E87)</f>
        <v>0</v>
      </c>
      <c r="F78" s="111">
        <f t="shared" si="2"/>
        <v>0</v>
      </c>
      <c r="G78" s="112">
        <f>SUM(G79:G87)</f>
        <v>0</v>
      </c>
      <c r="H78" s="113">
        <f>SUM(H79:H87)</f>
        <v>0</v>
      </c>
      <c r="I78" s="114" t="e">
        <f t="shared" si="0"/>
        <v>#DIV/0!</v>
      </c>
      <c r="J78" s="115" t="e">
        <f t="shared" si="1"/>
        <v>#DIV/0!</v>
      </c>
    </row>
    <row r="79" spans="1:10" x14ac:dyDescent="0.25">
      <c r="A79" s="45"/>
      <c r="B79" s="134" t="s">
        <v>138</v>
      </c>
      <c r="C79" s="135">
        <v>613311</v>
      </c>
      <c r="D79" s="85">
        <v>0</v>
      </c>
      <c r="E79" s="85">
        <v>0</v>
      </c>
      <c r="F79" s="143">
        <f t="shared" si="2"/>
        <v>0</v>
      </c>
      <c r="G79" s="86">
        <v>0</v>
      </c>
      <c r="H79" s="87">
        <v>0</v>
      </c>
      <c r="I79" s="128" t="e">
        <f t="shared" si="0"/>
        <v>#DIV/0!</v>
      </c>
      <c r="J79" s="129" t="e">
        <f t="shared" si="1"/>
        <v>#DIV/0!</v>
      </c>
    </row>
    <row r="80" spans="1:10" x14ac:dyDescent="0.25">
      <c r="A80" s="45"/>
      <c r="B80" s="134" t="s">
        <v>139</v>
      </c>
      <c r="C80" s="135">
        <v>613312</v>
      </c>
      <c r="D80" s="85">
        <v>0</v>
      </c>
      <c r="E80" s="85">
        <v>0</v>
      </c>
      <c r="F80" s="143">
        <f t="shared" si="2"/>
        <v>0</v>
      </c>
      <c r="G80" s="86">
        <v>0</v>
      </c>
      <c r="H80" s="87">
        <v>0</v>
      </c>
      <c r="I80" s="128" t="e">
        <f t="shared" si="0"/>
        <v>#DIV/0!</v>
      </c>
      <c r="J80" s="129" t="e">
        <f t="shared" si="1"/>
        <v>#DIV/0!</v>
      </c>
    </row>
    <row r="81" spans="1:10" x14ac:dyDescent="0.25">
      <c r="A81" s="45"/>
      <c r="B81" s="134" t="s">
        <v>140</v>
      </c>
      <c r="C81" s="135">
        <v>613316</v>
      </c>
      <c r="D81" s="85">
        <v>0</v>
      </c>
      <c r="E81" s="85">
        <v>0</v>
      </c>
      <c r="F81" s="143">
        <f t="shared" si="2"/>
        <v>0</v>
      </c>
      <c r="G81" s="86">
        <v>0</v>
      </c>
      <c r="H81" s="87">
        <v>0</v>
      </c>
      <c r="I81" s="128" t="e">
        <f t="shared" ref="I81:I215" si="3">SUM(G81/F81)</f>
        <v>#DIV/0!</v>
      </c>
      <c r="J81" s="129" t="e">
        <f t="shared" ref="J81:J215" si="4">SUM(G81/H81)</f>
        <v>#DIV/0!</v>
      </c>
    </row>
    <row r="82" spans="1:10" x14ac:dyDescent="0.25">
      <c r="A82" s="45"/>
      <c r="B82" s="134" t="s">
        <v>141</v>
      </c>
      <c r="C82" s="135">
        <v>613321</v>
      </c>
      <c r="D82" s="85">
        <v>0</v>
      </c>
      <c r="E82" s="85">
        <v>0</v>
      </c>
      <c r="F82" s="143">
        <f t="shared" si="2"/>
        <v>0</v>
      </c>
      <c r="G82" s="86">
        <v>0</v>
      </c>
      <c r="H82" s="87">
        <v>0</v>
      </c>
      <c r="I82" s="128" t="e">
        <f t="shared" si="3"/>
        <v>#DIV/0!</v>
      </c>
      <c r="J82" s="129" t="e">
        <f t="shared" si="4"/>
        <v>#DIV/0!</v>
      </c>
    </row>
    <row r="83" spans="1:10" x14ac:dyDescent="0.25">
      <c r="A83" s="45"/>
      <c r="B83" s="134" t="s">
        <v>142</v>
      </c>
      <c r="C83" s="135">
        <v>613322</v>
      </c>
      <c r="D83" s="85">
        <v>0</v>
      </c>
      <c r="E83" s="85">
        <v>0</v>
      </c>
      <c r="F83" s="143">
        <f t="shared" si="2"/>
        <v>0</v>
      </c>
      <c r="G83" s="86">
        <v>0</v>
      </c>
      <c r="H83" s="87">
        <v>0</v>
      </c>
      <c r="I83" s="128" t="e">
        <f t="shared" si="3"/>
        <v>#DIV/0!</v>
      </c>
      <c r="J83" s="129" t="e">
        <f t="shared" si="4"/>
        <v>#DIV/0!</v>
      </c>
    </row>
    <row r="84" spans="1:10" x14ac:dyDescent="0.25">
      <c r="A84" s="45"/>
      <c r="B84" s="134" t="s">
        <v>143</v>
      </c>
      <c r="C84" s="135">
        <v>613323</v>
      </c>
      <c r="D84" s="85">
        <v>0</v>
      </c>
      <c r="E84" s="85">
        <v>0</v>
      </c>
      <c r="F84" s="143">
        <f t="shared" si="2"/>
        <v>0</v>
      </c>
      <c r="G84" s="86">
        <v>0</v>
      </c>
      <c r="H84" s="87">
        <v>0</v>
      </c>
      <c r="I84" s="128" t="e">
        <f t="shared" si="3"/>
        <v>#DIV/0!</v>
      </c>
      <c r="J84" s="129" t="e">
        <f t="shared" si="4"/>
        <v>#DIV/0!</v>
      </c>
    </row>
    <row r="85" spans="1:10" x14ac:dyDescent="0.25">
      <c r="A85" s="45"/>
      <c r="B85" s="134" t="s">
        <v>144</v>
      </c>
      <c r="C85" s="135">
        <v>613324</v>
      </c>
      <c r="D85" s="85">
        <v>0</v>
      </c>
      <c r="E85" s="85">
        <v>0</v>
      </c>
      <c r="F85" s="143">
        <f t="shared" si="2"/>
        <v>0</v>
      </c>
      <c r="G85" s="86">
        <v>0</v>
      </c>
      <c r="H85" s="87">
        <v>0</v>
      </c>
      <c r="I85" s="128" t="e">
        <f t="shared" si="3"/>
        <v>#DIV/0!</v>
      </c>
      <c r="J85" s="129" t="e">
        <f t="shared" si="4"/>
        <v>#DIV/0!</v>
      </c>
    </row>
    <row r="86" spans="1:10" x14ac:dyDescent="0.25">
      <c r="A86" s="45"/>
      <c r="B86" s="134" t="s">
        <v>145</v>
      </c>
      <c r="C86" s="135">
        <v>613326</v>
      </c>
      <c r="D86" s="85">
        <v>0</v>
      </c>
      <c r="E86" s="85">
        <v>0</v>
      </c>
      <c r="F86" s="143">
        <f t="shared" si="2"/>
        <v>0</v>
      </c>
      <c r="G86" s="86">
        <v>0</v>
      </c>
      <c r="H86" s="87">
        <v>0</v>
      </c>
      <c r="I86" s="128" t="e">
        <f t="shared" si="3"/>
        <v>#DIV/0!</v>
      </c>
      <c r="J86" s="129" t="e">
        <f t="shared" si="4"/>
        <v>#DIV/0!</v>
      </c>
    </row>
    <row r="87" spans="1:10" x14ac:dyDescent="0.25">
      <c r="A87" s="45"/>
      <c r="B87" s="134" t="s">
        <v>146</v>
      </c>
      <c r="C87" s="135">
        <v>613329</v>
      </c>
      <c r="D87" s="85">
        <v>0</v>
      </c>
      <c r="E87" s="85">
        <v>0</v>
      </c>
      <c r="F87" s="143">
        <f t="shared" si="2"/>
        <v>0</v>
      </c>
      <c r="G87" s="86">
        <v>0</v>
      </c>
      <c r="H87" s="87">
        <v>0</v>
      </c>
      <c r="I87" s="128" t="e">
        <f t="shared" si="3"/>
        <v>#DIV/0!</v>
      </c>
      <c r="J87" s="129" t="e">
        <f t="shared" si="4"/>
        <v>#DIV/0!</v>
      </c>
    </row>
    <row r="88" spans="1:10" x14ac:dyDescent="0.25">
      <c r="A88" s="123">
        <v>10</v>
      </c>
      <c r="B88" s="108" t="s">
        <v>34</v>
      </c>
      <c r="C88" s="109">
        <v>613400</v>
      </c>
      <c r="D88" s="110">
        <f>SUM(D89:D100)</f>
        <v>0</v>
      </c>
      <c r="E88" s="110">
        <f>SUM(E89:E100)</f>
        <v>0</v>
      </c>
      <c r="F88" s="111">
        <f t="shared" si="2"/>
        <v>0</v>
      </c>
      <c r="G88" s="112">
        <f>SUM(G89:G100)</f>
        <v>0</v>
      </c>
      <c r="H88" s="113">
        <f>SUM(H89:H100)</f>
        <v>0</v>
      </c>
      <c r="I88" s="114" t="e">
        <f t="shared" si="3"/>
        <v>#DIV/0!</v>
      </c>
      <c r="J88" s="115" t="e">
        <f t="shared" si="4"/>
        <v>#DIV/0!</v>
      </c>
    </row>
    <row r="89" spans="1:10" x14ac:dyDescent="0.25">
      <c r="A89" s="39"/>
      <c r="B89" s="134" t="s">
        <v>147</v>
      </c>
      <c r="C89" s="135">
        <v>613411</v>
      </c>
      <c r="D89" s="85">
        <v>0</v>
      </c>
      <c r="E89" s="85">
        <v>0</v>
      </c>
      <c r="F89" s="143">
        <f t="shared" si="2"/>
        <v>0</v>
      </c>
      <c r="G89" s="86">
        <v>0</v>
      </c>
      <c r="H89" s="127">
        <v>0</v>
      </c>
      <c r="I89" s="128" t="e">
        <f t="shared" si="3"/>
        <v>#DIV/0!</v>
      </c>
      <c r="J89" s="129" t="e">
        <f t="shared" si="4"/>
        <v>#DIV/0!</v>
      </c>
    </row>
    <row r="90" spans="1:10" x14ac:dyDescent="0.25">
      <c r="A90" s="39"/>
      <c r="B90" s="134" t="s">
        <v>148</v>
      </c>
      <c r="C90" s="135">
        <v>613412</v>
      </c>
      <c r="D90" s="85">
        <v>0</v>
      </c>
      <c r="E90" s="85">
        <v>0</v>
      </c>
      <c r="F90" s="143">
        <f t="shared" si="2"/>
        <v>0</v>
      </c>
      <c r="G90" s="86">
        <v>0</v>
      </c>
      <c r="H90" s="127">
        <v>0</v>
      </c>
      <c r="I90" s="128" t="e">
        <f t="shared" si="3"/>
        <v>#DIV/0!</v>
      </c>
      <c r="J90" s="129" t="e">
        <f t="shared" si="4"/>
        <v>#DIV/0!</v>
      </c>
    </row>
    <row r="91" spans="1:10" x14ac:dyDescent="0.25">
      <c r="A91" s="39"/>
      <c r="B91" s="134" t="s">
        <v>149</v>
      </c>
      <c r="C91" s="135">
        <v>613414</v>
      </c>
      <c r="D91" s="85">
        <v>0</v>
      </c>
      <c r="E91" s="85">
        <v>0</v>
      </c>
      <c r="F91" s="143">
        <f t="shared" si="2"/>
        <v>0</v>
      </c>
      <c r="G91" s="86">
        <v>0</v>
      </c>
      <c r="H91" s="127">
        <v>0</v>
      </c>
      <c r="I91" s="128" t="e">
        <f t="shared" si="3"/>
        <v>#DIV/0!</v>
      </c>
      <c r="J91" s="129" t="e">
        <f t="shared" si="4"/>
        <v>#DIV/0!</v>
      </c>
    </row>
    <row r="92" spans="1:10" x14ac:dyDescent="0.25">
      <c r="A92" s="39"/>
      <c r="B92" s="134" t="s">
        <v>150</v>
      </c>
      <c r="C92" s="135">
        <v>613415</v>
      </c>
      <c r="D92" s="85">
        <v>0</v>
      </c>
      <c r="E92" s="85">
        <v>0</v>
      </c>
      <c r="F92" s="143">
        <f t="shared" si="2"/>
        <v>0</v>
      </c>
      <c r="G92" s="86">
        <v>0</v>
      </c>
      <c r="H92" s="127">
        <v>0</v>
      </c>
      <c r="I92" s="128" t="e">
        <f t="shared" si="3"/>
        <v>#DIV/0!</v>
      </c>
      <c r="J92" s="129" t="e">
        <f t="shared" si="4"/>
        <v>#DIV/0!</v>
      </c>
    </row>
    <row r="93" spans="1:10" x14ac:dyDescent="0.25">
      <c r="A93" s="39"/>
      <c r="B93" s="134" t="s">
        <v>151</v>
      </c>
      <c r="C93" s="135">
        <v>613416</v>
      </c>
      <c r="D93" s="85">
        <v>0</v>
      </c>
      <c r="E93" s="85">
        <v>0</v>
      </c>
      <c r="F93" s="143">
        <f t="shared" si="2"/>
        <v>0</v>
      </c>
      <c r="G93" s="86">
        <v>0</v>
      </c>
      <c r="H93" s="127">
        <v>0</v>
      </c>
      <c r="I93" s="128" t="e">
        <f t="shared" si="3"/>
        <v>#DIV/0!</v>
      </c>
      <c r="J93" s="129" t="e">
        <f t="shared" si="4"/>
        <v>#DIV/0!</v>
      </c>
    </row>
    <row r="94" spans="1:10" x14ac:dyDescent="0.25">
      <c r="A94" s="39"/>
      <c r="B94" s="137" t="s">
        <v>152</v>
      </c>
      <c r="C94" s="138">
        <v>613417</v>
      </c>
      <c r="D94" s="85">
        <v>0</v>
      </c>
      <c r="E94" s="85">
        <v>0</v>
      </c>
      <c r="F94" s="143">
        <f t="shared" si="2"/>
        <v>0</v>
      </c>
      <c r="G94" s="86">
        <v>0</v>
      </c>
      <c r="H94" s="127">
        <v>0</v>
      </c>
      <c r="I94" s="128" t="e">
        <f t="shared" si="3"/>
        <v>#DIV/0!</v>
      </c>
      <c r="J94" s="129" t="e">
        <f t="shared" si="4"/>
        <v>#DIV/0!</v>
      </c>
    </row>
    <row r="95" spans="1:10" x14ac:dyDescent="0.25">
      <c r="A95" s="39"/>
      <c r="B95" s="137" t="s">
        <v>153</v>
      </c>
      <c r="C95" s="138">
        <v>613418</v>
      </c>
      <c r="D95" s="85">
        <v>0</v>
      </c>
      <c r="E95" s="85">
        <v>0</v>
      </c>
      <c r="F95" s="143">
        <f t="shared" si="2"/>
        <v>0</v>
      </c>
      <c r="G95" s="86">
        <v>0</v>
      </c>
      <c r="H95" s="127">
        <v>0</v>
      </c>
      <c r="I95" s="128" t="e">
        <f t="shared" si="3"/>
        <v>#DIV/0!</v>
      </c>
      <c r="J95" s="129" t="e">
        <f t="shared" si="4"/>
        <v>#DIV/0!</v>
      </c>
    </row>
    <row r="96" spans="1:10" x14ac:dyDescent="0.25">
      <c r="A96" s="39"/>
      <c r="B96" s="137" t="s">
        <v>154</v>
      </c>
      <c r="C96" s="138">
        <v>613419</v>
      </c>
      <c r="D96" s="85">
        <v>0</v>
      </c>
      <c r="E96" s="85">
        <v>0</v>
      </c>
      <c r="F96" s="143">
        <f t="shared" si="2"/>
        <v>0</v>
      </c>
      <c r="G96" s="86">
        <v>0</v>
      </c>
      <c r="H96" s="127">
        <v>0</v>
      </c>
      <c r="I96" s="128" t="e">
        <f t="shared" si="3"/>
        <v>#DIV/0!</v>
      </c>
      <c r="J96" s="129" t="e">
        <f t="shared" si="4"/>
        <v>#DIV/0!</v>
      </c>
    </row>
    <row r="97" spans="1:10" x14ac:dyDescent="0.25">
      <c r="A97" s="39"/>
      <c r="B97" s="137" t="s">
        <v>155</v>
      </c>
      <c r="C97" s="138">
        <v>613481</v>
      </c>
      <c r="D97" s="85">
        <v>0</v>
      </c>
      <c r="E97" s="85">
        <v>0</v>
      </c>
      <c r="F97" s="143">
        <f t="shared" si="2"/>
        <v>0</v>
      </c>
      <c r="G97" s="86">
        <v>0</v>
      </c>
      <c r="H97" s="127">
        <v>0</v>
      </c>
      <c r="I97" s="128" t="e">
        <f t="shared" si="3"/>
        <v>#DIV/0!</v>
      </c>
      <c r="J97" s="129" t="e">
        <f t="shared" si="4"/>
        <v>#DIV/0!</v>
      </c>
    </row>
    <row r="98" spans="1:10" x14ac:dyDescent="0.25">
      <c r="A98" s="39"/>
      <c r="B98" s="134" t="s">
        <v>156</v>
      </c>
      <c r="C98" s="135">
        <v>613484</v>
      </c>
      <c r="D98" s="85">
        <v>0</v>
      </c>
      <c r="E98" s="85">
        <v>0</v>
      </c>
      <c r="F98" s="143">
        <f t="shared" si="2"/>
        <v>0</v>
      </c>
      <c r="G98" s="86">
        <v>0</v>
      </c>
      <c r="H98" s="127">
        <v>0</v>
      </c>
      <c r="I98" s="128" t="e">
        <f t="shared" si="3"/>
        <v>#DIV/0!</v>
      </c>
      <c r="J98" s="129" t="e">
        <f t="shared" si="4"/>
        <v>#DIV/0!</v>
      </c>
    </row>
    <row r="99" spans="1:10" x14ac:dyDescent="0.25">
      <c r="A99" s="39"/>
      <c r="B99" s="134" t="s">
        <v>157</v>
      </c>
      <c r="C99" s="135">
        <v>613487</v>
      </c>
      <c r="D99" s="85">
        <v>0</v>
      </c>
      <c r="E99" s="85">
        <v>0</v>
      </c>
      <c r="F99" s="143">
        <f t="shared" si="2"/>
        <v>0</v>
      </c>
      <c r="G99" s="86">
        <v>0</v>
      </c>
      <c r="H99" s="127">
        <v>0</v>
      </c>
      <c r="I99" s="128" t="e">
        <f t="shared" si="3"/>
        <v>#DIV/0!</v>
      </c>
      <c r="J99" s="129" t="e">
        <f t="shared" si="4"/>
        <v>#DIV/0!</v>
      </c>
    </row>
    <row r="100" spans="1:10" x14ac:dyDescent="0.25">
      <c r="A100" s="39"/>
      <c r="B100" s="134" t="s">
        <v>158</v>
      </c>
      <c r="C100" s="135">
        <v>613492</v>
      </c>
      <c r="D100" s="85">
        <v>0</v>
      </c>
      <c r="E100" s="85">
        <v>0</v>
      </c>
      <c r="F100" s="143">
        <f t="shared" si="2"/>
        <v>0</v>
      </c>
      <c r="G100" s="86">
        <v>0</v>
      </c>
      <c r="H100" s="127">
        <v>0</v>
      </c>
      <c r="I100" s="128" t="e">
        <f t="shared" si="3"/>
        <v>#DIV/0!</v>
      </c>
      <c r="J100" s="129" t="e">
        <f t="shared" si="4"/>
        <v>#DIV/0!</v>
      </c>
    </row>
    <row r="101" spans="1:10" x14ac:dyDescent="0.25">
      <c r="A101" s="122">
        <v>11</v>
      </c>
      <c r="B101" s="108" t="s">
        <v>35</v>
      </c>
      <c r="C101" s="109">
        <v>613500</v>
      </c>
      <c r="D101" s="110">
        <f>SUM(D102:D107)</f>
        <v>0</v>
      </c>
      <c r="E101" s="110">
        <f>SUM(E102:E107)</f>
        <v>0</v>
      </c>
      <c r="F101" s="111">
        <f t="shared" si="2"/>
        <v>0</v>
      </c>
      <c r="G101" s="112">
        <f>SUM(G102:G107)</f>
        <v>0</v>
      </c>
      <c r="H101" s="113">
        <f>SUM(H102:H107)</f>
        <v>0</v>
      </c>
      <c r="I101" s="114" t="e">
        <f t="shared" si="3"/>
        <v>#DIV/0!</v>
      </c>
      <c r="J101" s="115" t="e">
        <f t="shared" si="4"/>
        <v>#DIV/0!</v>
      </c>
    </row>
    <row r="102" spans="1:10" x14ac:dyDescent="0.25">
      <c r="A102" s="45"/>
      <c r="B102" s="134" t="s">
        <v>159</v>
      </c>
      <c r="C102" s="135">
        <v>613511</v>
      </c>
      <c r="D102" s="85">
        <v>0</v>
      </c>
      <c r="E102" s="85">
        <v>0</v>
      </c>
      <c r="F102" s="143">
        <f t="shared" si="2"/>
        <v>0</v>
      </c>
      <c r="G102" s="86">
        <v>0</v>
      </c>
      <c r="H102" s="127">
        <v>0</v>
      </c>
      <c r="I102" s="128" t="e">
        <f t="shared" si="3"/>
        <v>#DIV/0!</v>
      </c>
      <c r="J102" s="129" t="e">
        <f t="shared" si="4"/>
        <v>#DIV/0!</v>
      </c>
    </row>
    <row r="103" spans="1:10" x14ac:dyDescent="0.25">
      <c r="A103" s="45"/>
      <c r="B103" s="134" t="s">
        <v>160</v>
      </c>
      <c r="C103" s="135">
        <v>613512</v>
      </c>
      <c r="D103" s="85">
        <v>0</v>
      </c>
      <c r="E103" s="85">
        <v>0</v>
      </c>
      <c r="F103" s="143">
        <f t="shared" si="2"/>
        <v>0</v>
      </c>
      <c r="G103" s="86">
        <v>0</v>
      </c>
      <c r="H103" s="127">
        <v>0</v>
      </c>
      <c r="I103" s="128" t="e">
        <f t="shared" si="3"/>
        <v>#DIV/0!</v>
      </c>
      <c r="J103" s="129" t="e">
        <f t="shared" si="4"/>
        <v>#DIV/0!</v>
      </c>
    </row>
    <row r="104" spans="1:10" x14ac:dyDescent="0.25">
      <c r="A104" s="45"/>
      <c r="B104" s="134" t="s">
        <v>161</v>
      </c>
      <c r="C104" s="135">
        <v>613513</v>
      </c>
      <c r="D104" s="85">
        <v>0</v>
      </c>
      <c r="E104" s="85">
        <v>0</v>
      </c>
      <c r="F104" s="143">
        <f t="shared" si="2"/>
        <v>0</v>
      </c>
      <c r="G104" s="86">
        <v>0</v>
      </c>
      <c r="H104" s="127">
        <v>0</v>
      </c>
      <c r="I104" s="128" t="e">
        <f t="shared" si="3"/>
        <v>#DIV/0!</v>
      </c>
      <c r="J104" s="129" t="e">
        <f t="shared" si="4"/>
        <v>#DIV/0!</v>
      </c>
    </row>
    <row r="105" spans="1:10" x14ac:dyDescent="0.25">
      <c r="A105" s="45"/>
      <c r="B105" s="134" t="s">
        <v>162</v>
      </c>
      <c r="C105" s="135">
        <v>613521</v>
      </c>
      <c r="D105" s="85">
        <v>0</v>
      </c>
      <c r="E105" s="85">
        <v>0</v>
      </c>
      <c r="F105" s="143">
        <f t="shared" si="2"/>
        <v>0</v>
      </c>
      <c r="G105" s="86">
        <v>0</v>
      </c>
      <c r="H105" s="127">
        <v>0</v>
      </c>
      <c r="I105" s="128" t="e">
        <f t="shared" si="3"/>
        <v>#DIV/0!</v>
      </c>
      <c r="J105" s="129" t="e">
        <f t="shared" si="4"/>
        <v>#DIV/0!</v>
      </c>
    </row>
    <row r="106" spans="1:10" x14ac:dyDescent="0.25">
      <c r="A106" s="45"/>
      <c r="B106" s="134" t="s">
        <v>163</v>
      </c>
      <c r="C106" s="135">
        <v>613523</v>
      </c>
      <c r="D106" s="85">
        <v>0</v>
      </c>
      <c r="E106" s="85">
        <v>0</v>
      </c>
      <c r="F106" s="143">
        <f t="shared" si="2"/>
        <v>0</v>
      </c>
      <c r="G106" s="86">
        <v>0</v>
      </c>
      <c r="H106" s="127">
        <v>0</v>
      </c>
      <c r="I106" s="128" t="e">
        <f t="shared" si="3"/>
        <v>#DIV/0!</v>
      </c>
      <c r="J106" s="129" t="e">
        <f t="shared" si="4"/>
        <v>#DIV/0!</v>
      </c>
    </row>
    <row r="107" spans="1:10" x14ac:dyDescent="0.25">
      <c r="A107" s="45"/>
      <c r="B107" s="134" t="s">
        <v>164</v>
      </c>
      <c r="C107" s="135">
        <v>613524</v>
      </c>
      <c r="D107" s="85">
        <v>0</v>
      </c>
      <c r="E107" s="85">
        <v>0</v>
      </c>
      <c r="F107" s="143">
        <f t="shared" si="2"/>
        <v>0</v>
      </c>
      <c r="G107" s="86">
        <v>0</v>
      </c>
      <c r="H107" s="127">
        <v>0</v>
      </c>
      <c r="I107" s="128" t="e">
        <f t="shared" si="3"/>
        <v>#DIV/0!</v>
      </c>
      <c r="J107" s="129" t="e">
        <f t="shared" si="4"/>
        <v>#DIV/0!</v>
      </c>
    </row>
    <row r="108" spans="1:10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2"/>
        <v>0</v>
      </c>
      <c r="G108" s="126">
        <f>SUM(G109:G111)</f>
        <v>0</v>
      </c>
      <c r="H108" s="113">
        <f>SUM(H109:H111)</f>
        <v>0</v>
      </c>
      <c r="I108" s="114" t="e">
        <f t="shared" si="3"/>
        <v>#DIV/0!</v>
      </c>
      <c r="J108" s="115" t="e">
        <f t="shared" si="4"/>
        <v>#DIV/0!</v>
      </c>
    </row>
    <row r="109" spans="1:10" x14ac:dyDescent="0.25">
      <c r="A109" s="39"/>
      <c r="B109" s="134" t="s">
        <v>165</v>
      </c>
      <c r="C109" s="135">
        <v>613611</v>
      </c>
      <c r="D109" s="89">
        <v>0</v>
      </c>
      <c r="E109" s="89">
        <v>0</v>
      </c>
      <c r="F109" s="145">
        <f t="shared" si="2"/>
        <v>0</v>
      </c>
      <c r="G109" s="91">
        <v>0</v>
      </c>
      <c r="H109" s="127">
        <v>0</v>
      </c>
      <c r="I109" s="128" t="e">
        <f t="shared" si="3"/>
        <v>#DIV/0!</v>
      </c>
      <c r="J109" s="129" t="e">
        <f t="shared" si="4"/>
        <v>#DIV/0!</v>
      </c>
    </row>
    <row r="110" spans="1:10" x14ac:dyDescent="0.25">
      <c r="A110" s="39"/>
      <c r="B110" s="134" t="s">
        <v>166</v>
      </c>
      <c r="C110" s="135">
        <v>613614</v>
      </c>
      <c r="D110" s="89">
        <v>0</v>
      </c>
      <c r="E110" s="89">
        <v>0</v>
      </c>
      <c r="F110" s="145">
        <f t="shared" si="2"/>
        <v>0</v>
      </c>
      <c r="G110" s="91">
        <v>0</v>
      </c>
      <c r="H110" s="127">
        <v>0</v>
      </c>
      <c r="I110" s="128" t="e">
        <f t="shared" si="3"/>
        <v>#DIV/0!</v>
      </c>
      <c r="J110" s="129" t="e">
        <f t="shared" si="4"/>
        <v>#DIV/0!</v>
      </c>
    </row>
    <row r="111" spans="1:10" x14ac:dyDescent="0.25">
      <c r="A111" s="39"/>
      <c r="B111" s="134" t="s">
        <v>167</v>
      </c>
      <c r="C111" s="135">
        <v>613621</v>
      </c>
      <c r="D111" s="89">
        <v>0</v>
      </c>
      <c r="E111" s="89">
        <v>0</v>
      </c>
      <c r="F111" s="145">
        <f t="shared" si="2"/>
        <v>0</v>
      </c>
      <c r="G111" s="91">
        <v>0</v>
      </c>
      <c r="H111" s="127">
        <v>0</v>
      </c>
      <c r="I111" s="128" t="e">
        <f t="shared" si="3"/>
        <v>#DIV/0!</v>
      </c>
      <c r="J111" s="129" t="e">
        <f t="shared" si="4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0</v>
      </c>
      <c r="E112" s="124">
        <f>SUM(E113:E121)</f>
        <v>0</v>
      </c>
      <c r="F112" s="125">
        <f t="shared" si="2"/>
        <v>0</v>
      </c>
      <c r="G112" s="126">
        <f>SUM(G113:G121)</f>
        <v>0</v>
      </c>
      <c r="H112" s="113">
        <f>SUM(H113:H121)</f>
        <v>0</v>
      </c>
      <c r="I112" s="114" t="e">
        <f t="shared" si="3"/>
        <v>#DIV/0!</v>
      </c>
      <c r="J112" s="115" t="e">
        <f t="shared" si="4"/>
        <v>#DIV/0!</v>
      </c>
    </row>
    <row r="113" spans="1:11" x14ac:dyDescent="0.25">
      <c r="A113" s="45"/>
      <c r="B113" s="134" t="s">
        <v>168</v>
      </c>
      <c r="C113" s="135">
        <v>613711</v>
      </c>
      <c r="D113" s="89">
        <v>0</v>
      </c>
      <c r="E113" s="89">
        <v>0</v>
      </c>
      <c r="F113" s="145">
        <f t="shared" si="2"/>
        <v>0</v>
      </c>
      <c r="G113" s="91">
        <v>0</v>
      </c>
      <c r="H113" s="127">
        <v>0</v>
      </c>
      <c r="I113" s="128" t="e">
        <f t="shared" si="3"/>
        <v>#DIV/0!</v>
      </c>
      <c r="J113" s="129" t="e">
        <f t="shared" si="4"/>
        <v>#DIV/0!</v>
      </c>
      <c r="K113" s="130"/>
    </row>
    <row r="114" spans="1:11" x14ac:dyDescent="0.25">
      <c r="A114" s="45"/>
      <c r="B114" s="134" t="s">
        <v>169</v>
      </c>
      <c r="C114" s="135">
        <v>613712</v>
      </c>
      <c r="D114" s="89">
        <v>0</v>
      </c>
      <c r="E114" s="89">
        <v>0</v>
      </c>
      <c r="F114" s="145">
        <f t="shared" si="2"/>
        <v>0</v>
      </c>
      <c r="G114" s="91">
        <v>0</v>
      </c>
      <c r="H114" s="127">
        <v>0</v>
      </c>
      <c r="I114" s="128" t="e">
        <f t="shared" si="3"/>
        <v>#DIV/0!</v>
      </c>
      <c r="J114" s="129" t="e">
        <f t="shared" si="4"/>
        <v>#DIV/0!</v>
      </c>
      <c r="K114" s="130"/>
    </row>
    <row r="115" spans="1:11" x14ac:dyDescent="0.25">
      <c r="A115" s="45"/>
      <c r="B115" s="134" t="s">
        <v>170</v>
      </c>
      <c r="C115" s="135">
        <v>613713</v>
      </c>
      <c r="D115" s="89">
        <v>0</v>
      </c>
      <c r="E115" s="89">
        <v>0</v>
      </c>
      <c r="F115" s="145">
        <f t="shared" si="2"/>
        <v>0</v>
      </c>
      <c r="G115" s="91">
        <v>0</v>
      </c>
      <c r="H115" s="127">
        <v>0</v>
      </c>
      <c r="I115" s="128" t="e">
        <f t="shared" si="3"/>
        <v>#DIV/0!</v>
      </c>
      <c r="J115" s="129" t="e">
        <f t="shared" si="4"/>
        <v>#DIV/0!</v>
      </c>
      <c r="K115" s="130"/>
    </row>
    <row r="116" spans="1:11" x14ac:dyDescent="0.25">
      <c r="A116" s="45"/>
      <c r="B116" s="134" t="s">
        <v>171</v>
      </c>
      <c r="C116" s="135">
        <v>613721</v>
      </c>
      <c r="D116" s="89">
        <v>0</v>
      </c>
      <c r="E116" s="89">
        <v>0</v>
      </c>
      <c r="F116" s="145">
        <f t="shared" si="2"/>
        <v>0</v>
      </c>
      <c r="G116" s="91">
        <v>0</v>
      </c>
      <c r="H116" s="127">
        <v>0</v>
      </c>
      <c r="I116" s="128" t="e">
        <f t="shared" si="3"/>
        <v>#DIV/0!</v>
      </c>
      <c r="J116" s="129" t="e">
        <f t="shared" si="4"/>
        <v>#DIV/0!</v>
      </c>
      <c r="K116" s="130"/>
    </row>
    <row r="117" spans="1:11" x14ac:dyDescent="0.25">
      <c r="A117" s="45"/>
      <c r="B117" s="134" t="s">
        <v>172</v>
      </c>
      <c r="C117" s="135">
        <v>613722</v>
      </c>
      <c r="D117" s="89">
        <v>0</v>
      </c>
      <c r="E117" s="89">
        <v>0</v>
      </c>
      <c r="F117" s="145">
        <f t="shared" si="2"/>
        <v>0</v>
      </c>
      <c r="G117" s="91">
        <v>0</v>
      </c>
      <c r="H117" s="127">
        <v>0</v>
      </c>
      <c r="I117" s="128" t="e">
        <f t="shared" si="3"/>
        <v>#DIV/0!</v>
      </c>
      <c r="J117" s="129" t="e">
        <f t="shared" si="4"/>
        <v>#DIV/0!</v>
      </c>
      <c r="K117" s="130"/>
    </row>
    <row r="118" spans="1:11" x14ac:dyDescent="0.25">
      <c r="A118" s="45"/>
      <c r="B118" s="134" t="s">
        <v>173</v>
      </c>
      <c r="C118" s="135">
        <v>613723</v>
      </c>
      <c r="D118" s="89">
        <v>0</v>
      </c>
      <c r="E118" s="89">
        <v>0</v>
      </c>
      <c r="F118" s="145">
        <f t="shared" si="2"/>
        <v>0</v>
      </c>
      <c r="G118" s="91">
        <v>0</v>
      </c>
      <c r="H118" s="127">
        <v>0</v>
      </c>
      <c r="I118" s="128" t="e">
        <f t="shared" si="3"/>
        <v>#DIV/0!</v>
      </c>
      <c r="J118" s="129" t="e">
        <f t="shared" si="4"/>
        <v>#DIV/0!</v>
      </c>
      <c r="K118" s="130"/>
    </row>
    <row r="119" spans="1:11" x14ac:dyDescent="0.25">
      <c r="A119" s="45"/>
      <c r="B119" s="134" t="s">
        <v>174</v>
      </c>
      <c r="C119" s="139">
        <v>613726</v>
      </c>
      <c r="D119" s="89">
        <v>0</v>
      </c>
      <c r="E119" s="89">
        <v>0</v>
      </c>
      <c r="F119" s="145">
        <f t="shared" si="2"/>
        <v>0</v>
      </c>
      <c r="G119" s="91">
        <v>0</v>
      </c>
      <c r="H119" s="127">
        <v>0</v>
      </c>
      <c r="I119" s="128" t="e">
        <f t="shared" si="3"/>
        <v>#DIV/0!</v>
      </c>
      <c r="J119" s="129" t="e">
        <f t="shared" si="4"/>
        <v>#DIV/0!</v>
      </c>
      <c r="K119" s="130"/>
    </row>
    <row r="120" spans="1:11" x14ac:dyDescent="0.25">
      <c r="A120" s="45"/>
      <c r="B120" s="134" t="s">
        <v>175</v>
      </c>
      <c r="C120" s="135">
        <v>613727</v>
      </c>
      <c r="D120" s="89">
        <v>0</v>
      </c>
      <c r="E120" s="89">
        <v>0</v>
      </c>
      <c r="F120" s="145">
        <f t="shared" si="2"/>
        <v>0</v>
      </c>
      <c r="G120" s="91">
        <v>0</v>
      </c>
      <c r="H120" s="127">
        <v>0</v>
      </c>
      <c r="I120" s="128" t="e">
        <f t="shared" si="3"/>
        <v>#DIV/0!</v>
      </c>
      <c r="J120" s="129" t="e">
        <f t="shared" si="4"/>
        <v>#DIV/0!</v>
      </c>
      <c r="K120" s="130"/>
    </row>
    <row r="121" spans="1:11" x14ac:dyDescent="0.25">
      <c r="A121" s="45"/>
      <c r="B121" s="134" t="s">
        <v>176</v>
      </c>
      <c r="C121" s="135">
        <v>613728</v>
      </c>
      <c r="D121" s="89">
        <v>0</v>
      </c>
      <c r="E121" s="89">
        <v>0</v>
      </c>
      <c r="F121" s="145">
        <f t="shared" si="2"/>
        <v>0</v>
      </c>
      <c r="G121" s="91">
        <v>0</v>
      </c>
      <c r="H121" s="127">
        <v>0</v>
      </c>
      <c r="I121" s="128" t="e">
        <f t="shared" si="3"/>
        <v>#DIV/0!</v>
      </c>
      <c r="J121" s="129" t="e">
        <f t="shared" si="4"/>
        <v>#DIV/0!</v>
      </c>
      <c r="K121" s="130"/>
    </row>
    <row r="122" spans="1:11" ht="24.75" x14ac:dyDescent="0.25">
      <c r="A122" s="123">
        <v>14</v>
      </c>
      <c r="B122" s="108" t="s">
        <v>38</v>
      </c>
      <c r="C122" s="109">
        <v>613800</v>
      </c>
      <c r="D122" s="124">
        <f>SUM(D123:D128)</f>
        <v>0</v>
      </c>
      <c r="E122" s="124">
        <f>SUM(E123:E128)</f>
        <v>0</v>
      </c>
      <c r="F122" s="125">
        <f t="shared" si="2"/>
        <v>0</v>
      </c>
      <c r="G122" s="126">
        <f>SUM(G123:G128)</f>
        <v>0</v>
      </c>
      <c r="H122" s="113">
        <f>SUM(H123:H128)</f>
        <v>0</v>
      </c>
      <c r="I122" s="114" t="e">
        <f t="shared" si="3"/>
        <v>#DIV/0!</v>
      </c>
      <c r="J122" s="115" t="e">
        <f t="shared" si="4"/>
        <v>#DIV/0!</v>
      </c>
    </row>
    <row r="123" spans="1:11" x14ac:dyDescent="0.25">
      <c r="A123" s="39"/>
      <c r="B123" s="134" t="s">
        <v>177</v>
      </c>
      <c r="C123" s="135">
        <v>613811</v>
      </c>
      <c r="D123" s="89">
        <v>0</v>
      </c>
      <c r="E123" s="89">
        <v>0</v>
      </c>
      <c r="F123" s="145">
        <f t="shared" si="2"/>
        <v>0</v>
      </c>
      <c r="G123" s="91">
        <v>0</v>
      </c>
      <c r="H123" s="87">
        <v>0</v>
      </c>
      <c r="I123" s="128" t="e">
        <f t="shared" si="3"/>
        <v>#DIV/0!</v>
      </c>
      <c r="J123" s="129" t="e">
        <f t="shared" si="4"/>
        <v>#DIV/0!</v>
      </c>
    </row>
    <row r="124" spans="1:11" x14ac:dyDescent="0.25">
      <c r="A124" s="39"/>
      <c r="B124" s="134" t="s">
        <v>178</v>
      </c>
      <c r="C124" s="135">
        <v>613813</v>
      </c>
      <c r="D124" s="89">
        <v>0</v>
      </c>
      <c r="E124" s="89">
        <v>0</v>
      </c>
      <c r="F124" s="145">
        <f t="shared" si="2"/>
        <v>0</v>
      </c>
      <c r="G124" s="91">
        <v>0</v>
      </c>
      <c r="H124" s="87">
        <v>0</v>
      </c>
      <c r="I124" s="128" t="e">
        <f t="shared" si="3"/>
        <v>#DIV/0!</v>
      </c>
      <c r="J124" s="129" t="e">
        <f t="shared" si="4"/>
        <v>#DIV/0!</v>
      </c>
    </row>
    <row r="125" spans="1:11" x14ac:dyDescent="0.25">
      <c r="A125" s="39"/>
      <c r="B125" s="134" t="s">
        <v>179</v>
      </c>
      <c r="C125" s="135">
        <v>613814</v>
      </c>
      <c r="D125" s="89">
        <v>0</v>
      </c>
      <c r="E125" s="89">
        <v>0</v>
      </c>
      <c r="F125" s="145">
        <f t="shared" si="2"/>
        <v>0</v>
      </c>
      <c r="G125" s="91">
        <v>0</v>
      </c>
      <c r="H125" s="87">
        <v>0</v>
      </c>
      <c r="I125" s="128" t="e">
        <f t="shared" si="3"/>
        <v>#DIV/0!</v>
      </c>
      <c r="J125" s="129" t="e">
        <f t="shared" si="4"/>
        <v>#DIV/0!</v>
      </c>
    </row>
    <row r="126" spans="1:11" x14ac:dyDescent="0.25">
      <c r="A126" s="39"/>
      <c r="B126" s="134" t="s">
        <v>180</v>
      </c>
      <c r="C126" s="135">
        <v>613815</v>
      </c>
      <c r="D126" s="89">
        <v>0</v>
      </c>
      <c r="E126" s="89">
        <v>0</v>
      </c>
      <c r="F126" s="145">
        <f t="shared" si="2"/>
        <v>0</v>
      </c>
      <c r="G126" s="91">
        <v>0</v>
      </c>
      <c r="H126" s="87">
        <v>0</v>
      </c>
      <c r="I126" s="128" t="e">
        <f t="shared" si="3"/>
        <v>#DIV/0!</v>
      </c>
      <c r="J126" s="129" t="e">
        <f t="shared" si="4"/>
        <v>#DIV/0!</v>
      </c>
    </row>
    <row r="127" spans="1:11" x14ac:dyDescent="0.25">
      <c r="A127" s="39"/>
      <c r="B127" s="134" t="s">
        <v>181</v>
      </c>
      <c r="C127" s="135">
        <v>613821</v>
      </c>
      <c r="D127" s="89">
        <v>0</v>
      </c>
      <c r="E127" s="89">
        <v>0</v>
      </c>
      <c r="F127" s="145">
        <f t="shared" si="2"/>
        <v>0</v>
      </c>
      <c r="G127" s="91">
        <v>0</v>
      </c>
      <c r="H127" s="87">
        <v>0</v>
      </c>
      <c r="I127" s="128" t="e">
        <f t="shared" si="3"/>
        <v>#DIV/0!</v>
      </c>
      <c r="J127" s="129" t="e">
        <f t="shared" si="4"/>
        <v>#DIV/0!</v>
      </c>
    </row>
    <row r="128" spans="1:11" x14ac:dyDescent="0.25">
      <c r="A128" s="39"/>
      <c r="B128" s="134" t="s">
        <v>182</v>
      </c>
      <c r="C128" s="135">
        <v>613832</v>
      </c>
      <c r="D128" s="89">
        <v>0</v>
      </c>
      <c r="E128" s="89">
        <v>0</v>
      </c>
      <c r="F128" s="145">
        <f t="shared" si="2"/>
        <v>0</v>
      </c>
      <c r="G128" s="91">
        <v>0</v>
      </c>
      <c r="H128" s="87">
        <v>0</v>
      </c>
      <c r="I128" s="128" t="e">
        <f t="shared" si="3"/>
        <v>#DIV/0!</v>
      </c>
      <c r="J128" s="129" t="e">
        <f t="shared" si="4"/>
        <v>#DIV/0!</v>
      </c>
    </row>
    <row r="129" spans="1:10" x14ac:dyDescent="0.25">
      <c r="A129" s="122">
        <v>15</v>
      </c>
      <c r="B129" s="108" t="s">
        <v>39</v>
      </c>
      <c r="C129" s="109">
        <v>613900</v>
      </c>
      <c r="D129" s="124">
        <f>SUM(D130:D161)</f>
        <v>0</v>
      </c>
      <c r="E129" s="124">
        <f>SUM(E134+E141+E151)</f>
        <v>0</v>
      </c>
      <c r="F129" s="125">
        <f t="shared" si="2"/>
        <v>0</v>
      </c>
      <c r="G129" s="126">
        <f>SUM(G130:G161)</f>
        <v>0</v>
      </c>
      <c r="H129" s="113">
        <v>0</v>
      </c>
      <c r="I129" s="114" t="e">
        <f t="shared" si="3"/>
        <v>#DIV/0!</v>
      </c>
      <c r="J129" s="115" t="e">
        <f t="shared" si="4"/>
        <v>#DIV/0!</v>
      </c>
    </row>
    <row r="130" spans="1:10" x14ac:dyDescent="0.25">
      <c r="A130" s="45"/>
      <c r="B130" s="134" t="s">
        <v>183</v>
      </c>
      <c r="C130" s="135">
        <v>613911</v>
      </c>
      <c r="D130" s="89">
        <v>0</v>
      </c>
      <c r="E130" s="89">
        <v>0</v>
      </c>
      <c r="F130" s="145">
        <f t="shared" si="2"/>
        <v>0</v>
      </c>
      <c r="G130" s="91"/>
      <c r="H130" s="127">
        <v>0</v>
      </c>
      <c r="I130" s="128" t="e">
        <f t="shared" si="3"/>
        <v>#DIV/0!</v>
      </c>
      <c r="J130" s="129" t="e">
        <f t="shared" si="4"/>
        <v>#DIV/0!</v>
      </c>
    </row>
    <row r="131" spans="1:10" x14ac:dyDescent="0.25">
      <c r="A131" s="45"/>
      <c r="B131" s="137" t="s">
        <v>184</v>
      </c>
      <c r="C131" s="138">
        <v>613912</v>
      </c>
      <c r="D131" s="89">
        <v>0</v>
      </c>
      <c r="E131" s="89">
        <v>0</v>
      </c>
      <c r="F131" s="145">
        <f t="shared" si="2"/>
        <v>0</v>
      </c>
      <c r="G131" s="91"/>
      <c r="H131" s="127">
        <v>0</v>
      </c>
      <c r="I131" s="128" t="e">
        <f t="shared" si="3"/>
        <v>#DIV/0!</v>
      </c>
      <c r="J131" s="129" t="e">
        <f t="shared" si="4"/>
        <v>#DIV/0!</v>
      </c>
    </row>
    <row r="132" spans="1:10" x14ac:dyDescent="0.25">
      <c r="A132" s="45"/>
      <c r="B132" s="137" t="s">
        <v>185</v>
      </c>
      <c r="C132" s="138">
        <v>613913</v>
      </c>
      <c r="D132" s="89">
        <v>0</v>
      </c>
      <c r="E132" s="89">
        <v>0</v>
      </c>
      <c r="F132" s="145">
        <f t="shared" si="2"/>
        <v>0</v>
      </c>
      <c r="G132" s="91"/>
      <c r="H132" s="127">
        <v>0</v>
      </c>
      <c r="I132" s="128" t="e">
        <f t="shared" si="3"/>
        <v>#DIV/0!</v>
      </c>
      <c r="J132" s="129" t="e">
        <f t="shared" si="4"/>
        <v>#DIV/0!</v>
      </c>
    </row>
    <row r="133" spans="1:10" x14ac:dyDescent="0.25">
      <c r="A133" s="45"/>
      <c r="B133" s="137" t="s">
        <v>186</v>
      </c>
      <c r="C133" s="138">
        <v>613914</v>
      </c>
      <c r="D133" s="89">
        <v>0</v>
      </c>
      <c r="E133" s="89">
        <v>0</v>
      </c>
      <c r="F133" s="145">
        <f t="shared" si="2"/>
        <v>0</v>
      </c>
      <c r="G133" s="91"/>
      <c r="H133" s="127">
        <v>0</v>
      </c>
      <c r="I133" s="128" t="e">
        <f t="shared" si="3"/>
        <v>#DIV/0!</v>
      </c>
      <c r="J133" s="129" t="e">
        <f t="shared" si="4"/>
        <v>#DIV/0!</v>
      </c>
    </row>
    <row r="134" spans="1:10" x14ac:dyDescent="0.25">
      <c r="A134" s="45"/>
      <c r="B134" s="137" t="s">
        <v>187</v>
      </c>
      <c r="C134" s="138">
        <v>613915</v>
      </c>
      <c r="D134" s="89">
        <v>0</v>
      </c>
      <c r="E134" s="89">
        <v>0</v>
      </c>
      <c r="F134" s="145">
        <f t="shared" si="2"/>
        <v>0</v>
      </c>
      <c r="G134" s="91"/>
      <c r="H134" s="127">
        <v>0</v>
      </c>
      <c r="I134" s="128" t="e">
        <f t="shared" si="3"/>
        <v>#DIV/0!</v>
      </c>
      <c r="J134" s="129" t="e">
        <f t="shared" si="4"/>
        <v>#DIV/0!</v>
      </c>
    </row>
    <row r="135" spans="1:10" x14ac:dyDescent="0.25">
      <c r="A135" s="45"/>
      <c r="B135" s="137" t="s">
        <v>188</v>
      </c>
      <c r="C135" s="138">
        <v>613918</v>
      </c>
      <c r="D135" s="89">
        <v>0</v>
      </c>
      <c r="E135" s="89">
        <v>0</v>
      </c>
      <c r="F135" s="145">
        <f t="shared" si="2"/>
        <v>0</v>
      </c>
      <c r="G135" s="91"/>
      <c r="H135" s="127">
        <v>0</v>
      </c>
      <c r="I135" s="128" t="e">
        <f t="shared" si="3"/>
        <v>#DIV/0!</v>
      </c>
      <c r="J135" s="129" t="e">
        <f t="shared" si="4"/>
        <v>#DIV/0!</v>
      </c>
    </row>
    <row r="136" spans="1:10" x14ac:dyDescent="0.25">
      <c r="A136" s="45"/>
      <c r="B136" s="137" t="s">
        <v>189</v>
      </c>
      <c r="C136" s="138">
        <v>613919</v>
      </c>
      <c r="D136" s="89">
        <v>0</v>
      </c>
      <c r="E136" s="89">
        <v>0</v>
      </c>
      <c r="F136" s="145">
        <f t="shared" si="2"/>
        <v>0</v>
      </c>
      <c r="G136" s="91"/>
      <c r="H136" s="127">
        <v>0</v>
      </c>
      <c r="I136" s="128" t="e">
        <f t="shared" si="3"/>
        <v>#DIV/0!</v>
      </c>
      <c r="J136" s="129" t="e">
        <f t="shared" si="4"/>
        <v>#DIV/0!</v>
      </c>
    </row>
    <row r="137" spans="1:10" x14ac:dyDescent="0.25">
      <c r="A137" s="45"/>
      <c r="B137" s="137" t="s">
        <v>190</v>
      </c>
      <c r="C137" s="138">
        <v>613921</v>
      </c>
      <c r="D137" s="89">
        <v>0</v>
      </c>
      <c r="E137" s="89">
        <v>0</v>
      </c>
      <c r="F137" s="145">
        <f t="shared" si="2"/>
        <v>0</v>
      </c>
      <c r="G137" s="91"/>
      <c r="H137" s="127">
        <v>0</v>
      </c>
      <c r="I137" s="128" t="e">
        <f t="shared" si="3"/>
        <v>#DIV/0!</v>
      </c>
      <c r="J137" s="129" t="e">
        <f t="shared" si="4"/>
        <v>#DIV/0!</v>
      </c>
    </row>
    <row r="138" spans="1:10" x14ac:dyDescent="0.25">
      <c r="A138" s="45"/>
      <c r="B138" s="137" t="s">
        <v>191</v>
      </c>
      <c r="C138" s="138">
        <v>613922</v>
      </c>
      <c r="D138" s="89">
        <v>0</v>
      </c>
      <c r="E138" s="89">
        <v>0</v>
      </c>
      <c r="F138" s="145">
        <f t="shared" si="2"/>
        <v>0</v>
      </c>
      <c r="G138" s="91"/>
      <c r="H138" s="127">
        <v>0</v>
      </c>
      <c r="I138" s="128" t="e">
        <f t="shared" si="3"/>
        <v>#DIV/0!</v>
      </c>
      <c r="J138" s="129" t="e">
        <f t="shared" si="4"/>
        <v>#DIV/0!</v>
      </c>
    </row>
    <row r="139" spans="1:10" x14ac:dyDescent="0.25">
      <c r="A139" s="45"/>
      <c r="B139" s="137" t="s">
        <v>192</v>
      </c>
      <c r="C139" s="138">
        <v>613923</v>
      </c>
      <c r="D139" s="89">
        <v>0</v>
      </c>
      <c r="E139" s="89">
        <v>0</v>
      </c>
      <c r="F139" s="145">
        <f t="shared" si="2"/>
        <v>0</v>
      </c>
      <c r="G139" s="91"/>
      <c r="H139" s="127">
        <v>0</v>
      </c>
      <c r="I139" s="128" t="e">
        <f t="shared" si="3"/>
        <v>#DIV/0!</v>
      </c>
      <c r="J139" s="129" t="e">
        <f t="shared" si="4"/>
        <v>#DIV/0!</v>
      </c>
    </row>
    <row r="140" spans="1:10" x14ac:dyDescent="0.25">
      <c r="A140" s="45"/>
      <c r="B140" s="137" t="s">
        <v>193</v>
      </c>
      <c r="C140" s="138">
        <v>613924</v>
      </c>
      <c r="D140" s="89">
        <v>0</v>
      </c>
      <c r="E140" s="89">
        <v>0</v>
      </c>
      <c r="F140" s="145">
        <f t="shared" si="2"/>
        <v>0</v>
      </c>
      <c r="G140" s="91"/>
      <c r="H140" s="127">
        <v>0</v>
      </c>
      <c r="I140" s="128" t="e">
        <f t="shared" si="3"/>
        <v>#DIV/0!</v>
      </c>
      <c r="J140" s="129" t="e">
        <f t="shared" si="4"/>
        <v>#DIV/0!</v>
      </c>
    </row>
    <row r="141" spans="1:10" x14ac:dyDescent="0.25">
      <c r="A141" s="45"/>
      <c r="B141" s="137" t="s">
        <v>194</v>
      </c>
      <c r="C141" s="138">
        <v>613932</v>
      </c>
      <c r="D141" s="89">
        <v>0</v>
      </c>
      <c r="E141" s="89">
        <v>0</v>
      </c>
      <c r="F141" s="145">
        <f t="shared" si="2"/>
        <v>0</v>
      </c>
      <c r="G141" s="91"/>
      <c r="H141" s="127">
        <v>0</v>
      </c>
      <c r="I141" s="128" t="e">
        <f t="shared" si="3"/>
        <v>#DIV/0!</v>
      </c>
      <c r="J141" s="129" t="e">
        <f t="shared" si="4"/>
        <v>#DIV/0!</v>
      </c>
    </row>
    <row r="142" spans="1:10" x14ac:dyDescent="0.25">
      <c r="A142" s="45"/>
      <c r="B142" s="137" t="s">
        <v>195</v>
      </c>
      <c r="C142" s="138">
        <v>613934</v>
      </c>
      <c r="D142" s="89">
        <v>0</v>
      </c>
      <c r="E142" s="89">
        <v>0</v>
      </c>
      <c r="F142" s="145">
        <f t="shared" si="2"/>
        <v>0</v>
      </c>
      <c r="G142" s="91"/>
      <c r="H142" s="127">
        <v>0</v>
      </c>
      <c r="I142" s="128" t="e">
        <f t="shared" si="3"/>
        <v>#DIV/0!</v>
      </c>
      <c r="J142" s="129" t="e">
        <f t="shared" si="4"/>
        <v>#DIV/0!</v>
      </c>
    </row>
    <row r="143" spans="1:10" x14ac:dyDescent="0.25">
      <c r="A143" s="45"/>
      <c r="B143" s="137" t="s">
        <v>196</v>
      </c>
      <c r="C143" s="138">
        <v>613936</v>
      </c>
      <c r="D143" s="89">
        <v>0</v>
      </c>
      <c r="E143" s="89">
        <v>0</v>
      </c>
      <c r="F143" s="145">
        <f t="shared" si="2"/>
        <v>0</v>
      </c>
      <c r="G143" s="91"/>
      <c r="H143" s="127">
        <v>0</v>
      </c>
      <c r="I143" s="128" t="e">
        <f t="shared" si="3"/>
        <v>#DIV/0!</v>
      </c>
      <c r="J143" s="129" t="e">
        <f t="shared" si="4"/>
        <v>#DIV/0!</v>
      </c>
    </row>
    <row r="144" spans="1:10" x14ac:dyDescent="0.25">
      <c r="A144" s="45"/>
      <c r="B144" s="137" t="s">
        <v>197</v>
      </c>
      <c r="C144" s="138">
        <v>613937</v>
      </c>
      <c r="D144" s="89">
        <v>0</v>
      </c>
      <c r="E144" s="89">
        <v>0</v>
      </c>
      <c r="F144" s="145">
        <f t="shared" si="2"/>
        <v>0</v>
      </c>
      <c r="G144" s="91"/>
      <c r="H144" s="127">
        <v>0</v>
      </c>
      <c r="I144" s="128" t="e">
        <f t="shared" si="3"/>
        <v>#DIV/0!</v>
      </c>
      <c r="J144" s="129" t="e">
        <f t="shared" si="4"/>
        <v>#DIV/0!</v>
      </c>
    </row>
    <row r="145" spans="1:10" x14ac:dyDescent="0.25">
      <c r="A145" s="45"/>
      <c r="B145" s="137" t="s">
        <v>198</v>
      </c>
      <c r="C145" s="138">
        <v>613938</v>
      </c>
      <c r="D145" s="89">
        <v>0</v>
      </c>
      <c r="E145" s="89">
        <v>0</v>
      </c>
      <c r="F145" s="145">
        <f t="shared" si="2"/>
        <v>0</v>
      </c>
      <c r="G145" s="91"/>
      <c r="H145" s="127">
        <v>0</v>
      </c>
      <c r="I145" s="128" t="e">
        <f t="shared" si="3"/>
        <v>#DIV/0!</v>
      </c>
      <c r="J145" s="129" t="e">
        <f t="shared" si="4"/>
        <v>#DIV/0!</v>
      </c>
    </row>
    <row r="146" spans="1:10" x14ac:dyDescent="0.25">
      <c r="A146" s="45"/>
      <c r="B146" s="137" t="s">
        <v>199</v>
      </c>
      <c r="C146" s="138">
        <v>613939</v>
      </c>
      <c r="D146" s="89">
        <v>0</v>
      </c>
      <c r="E146" s="89">
        <v>0</v>
      </c>
      <c r="F146" s="145">
        <f t="shared" si="2"/>
        <v>0</v>
      </c>
      <c r="G146" s="91"/>
      <c r="H146" s="127">
        <v>0</v>
      </c>
      <c r="I146" s="128" t="e">
        <f t="shared" si="3"/>
        <v>#DIV/0!</v>
      </c>
      <c r="J146" s="129" t="e">
        <f t="shared" si="4"/>
        <v>#DIV/0!</v>
      </c>
    </row>
    <row r="147" spans="1:10" x14ac:dyDescent="0.25">
      <c r="A147" s="45"/>
      <c r="B147" s="137" t="s">
        <v>200</v>
      </c>
      <c r="C147" s="138">
        <v>613941</v>
      </c>
      <c r="D147" s="89">
        <v>0</v>
      </c>
      <c r="E147" s="89">
        <v>0</v>
      </c>
      <c r="F147" s="145">
        <f t="shared" si="2"/>
        <v>0</v>
      </c>
      <c r="G147" s="91"/>
      <c r="H147" s="127">
        <v>0</v>
      </c>
      <c r="I147" s="128" t="e">
        <f t="shared" si="3"/>
        <v>#DIV/0!</v>
      </c>
      <c r="J147" s="129" t="e">
        <f t="shared" si="4"/>
        <v>#DIV/0!</v>
      </c>
    </row>
    <row r="148" spans="1:10" x14ac:dyDescent="0.25">
      <c r="A148" s="45"/>
      <c r="B148" s="137" t="s">
        <v>201</v>
      </c>
      <c r="C148" s="138">
        <v>613949</v>
      </c>
      <c r="D148" s="89">
        <v>0</v>
      </c>
      <c r="E148" s="89">
        <v>0</v>
      </c>
      <c r="F148" s="145">
        <f t="shared" si="2"/>
        <v>0</v>
      </c>
      <c r="G148" s="91"/>
      <c r="H148" s="127">
        <v>0</v>
      </c>
      <c r="I148" s="128" t="e">
        <f t="shared" si="3"/>
        <v>#DIV/0!</v>
      </c>
      <c r="J148" s="129" t="e">
        <f t="shared" si="4"/>
        <v>#DIV/0!</v>
      </c>
    </row>
    <row r="149" spans="1:10" x14ac:dyDescent="0.25">
      <c r="A149" s="45"/>
      <c r="B149" s="137" t="s">
        <v>182</v>
      </c>
      <c r="C149" s="138">
        <v>613961</v>
      </c>
      <c r="D149" s="89">
        <v>0</v>
      </c>
      <c r="E149" s="89">
        <v>0</v>
      </c>
      <c r="F149" s="145">
        <f t="shared" si="2"/>
        <v>0</v>
      </c>
      <c r="G149" s="91"/>
      <c r="H149" s="127">
        <v>0</v>
      </c>
      <c r="I149" s="128" t="e">
        <f t="shared" si="3"/>
        <v>#DIV/0!</v>
      </c>
      <c r="J149" s="129" t="e">
        <f t="shared" si="4"/>
        <v>#DIV/0!</v>
      </c>
    </row>
    <row r="150" spans="1:10" x14ac:dyDescent="0.25">
      <c r="A150" s="45"/>
      <c r="B150" s="137" t="s">
        <v>233</v>
      </c>
      <c r="C150" s="138">
        <v>613962</v>
      </c>
      <c r="D150" s="89">
        <v>0</v>
      </c>
      <c r="E150" s="89">
        <v>0</v>
      </c>
      <c r="F150" s="145">
        <f t="shared" si="2"/>
        <v>0</v>
      </c>
      <c r="G150" s="91"/>
      <c r="H150" s="127">
        <v>0</v>
      </c>
      <c r="I150" s="128" t="e">
        <f t="shared" si="3"/>
        <v>#DIV/0!</v>
      </c>
      <c r="J150" s="129" t="e">
        <f t="shared" si="4"/>
        <v>#DIV/0!</v>
      </c>
    </row>
    <row r="151" spans="1:10" x14ac:dyDescent="0.25">
      <c r="A151" s="45"/>
      <c r="B151" s="137" t="s">
        <v>202</v>
      </c>
      <c r="C151" s="138">
        <v>613966</v>
      </c>
      <c r="D151" s="89">
        <v>0</v>
      </c>
      <c r="E151" s="89">
        <v>0</v>
      </c>
      <c r="F151" s="145">
        <f t="shared" si="2"/>
        <v>0</v>
      </c>
      <c r="G151" s="91"/>
      <c r="H151" s="127">
        <v>0</v>
      </c>
      <c r="I151" s="128" t="e">
        <f t="shared" si="3"/>
        <v>#DIV/0!</v>
      </c>
      <c r="J151" s="129" t="e">
        <f t="shared" si="4"/>
        <v>#DIV/0!</v>
      </c>
    </row>
    <row r="152" spans="1:10" x14ac:dyDescent="0.25">
      <c r="A152" s="45"/>
      <c r="B152" s="137" t="s">
        <v>203</v>
      </c>
      <c r="C152" s="138">
        <v>613967</v>
      </c>
      <c r="D152" s="89">
        <v>0</v>
      </c>
      <c r="E152" s="89">
        <v>0</v>
      </c>
      <c r="F152" s="145">
        <f t="shared" si="2"/>
        <v>0</v>
      </c>
      <c r="G152" s="91"/>
      <c r="H152" s="127">
        <v>0</v>
      </c>
      <c r="I152" s="128" t="e">
        <f t="shared" si="3"/>
        <v>#DIV/0!</v>
      </c>
      <c r="J152" s="129" t="e">
        <f t="shared" si="4"/>
        <v>#DIV/0!</v>
      </c>
    </row>
    <row r="153" spans="1:10" x14ac:dyDescent="0.25">
      <c r="A153" s="45"/>
      <c r="B153" s="137" t="s">
        <v>204</v>
      </c>
      <c r="C153" s="138">
        <v>613968</v>
      </c>
      <c r="D153" s="89">
        <v>0</v>
      </c>
      <c r="E153" s="89">
        <v>0</v>
      </c>
      <c r="F153" s="145">
        <f t="shared" si="2"/>
        <v>0</v>
      </c>
      <c r="G153" s="91"/>
      <c r="H153" s="127"/>
      <c r="I153" s="128" t="e">
        <f t="shared" si="3"/>
        <v>#DIV/0!</v>
      </c>
      <c r="J153" s="129" t="e">
        <f t="shared" si="4"/>
        <v>#DIV/0!</v>
      </c>
    </row>
    <row r="154" spans="1:10" x14ac:dyDescent="0.25">
      <c r="A154" s="45"/>
      <c r="B154" s="137" t="s">
        <v>205</v>
      </c>
      <c r="C154" s="138">
        <v>613971</v>
      </c>
      <c r="D154" s="89">
        <v>0</v>
      </c>
      <c r="E154" s="89">
        <v>0</v>
      </c>
      <c r="F154" s="145">
        <f t="shared" si="2"/>
        <v>0</v>
      </c>
      <c r="G154" s="91"/>
      <c r="H154" s="127">
        <v>0</v>
      </c>
      <c r="I154" s="128" t="e">
        <f t="shared" si="3"/>
        <v>#DIV/0!</v>
      </c>
      <c r="J154" s="129" t="e">
        <f t="shared" si="4"/>
        <v>#DIV/0!</v>
      </c>
    </row>
    <row r="155" spans="1:10" x14ac:dyDescent="0.25">
      <c r="A155" s="45"/>
      <c r="B155" s="137" t="s">
        <v>206</v>
      </c>
      <c r="C155" s="138">
        <v>613972</v>
      </c>
      <c r="D155" s="89">
        <v>0</v>
      </c>
      <c r="E155" s="89">
        <v>0</v>
      </c>
      <c r="F155" s="145">
        <f t="shared" si="2"/>
        <v>0</v>
      </c>
      <c r="G155" s="91"/>
      <c r="H155" s="127">
        <v>0</v>
      </c>
      <c r="I155" s="128" t="e">
        <f t="shared" si="3"/>
        <v>#DIV/0!</v>
      </c>
      <c r="J155" s="129" t="e">
        <f t="shared" si="4"/>
        <v>#DIV/0!</v>
      </c>
    </row>
    <row r="156" spans="1:10" x14ac:dyDescent="0.25">
      <c r="A156" s="45"/>
      <c r="B156" s="137" t="s">
        <v>207</v>
      </c>
      <c r="C156" s="138">
        <v>613973</v>
      </c>
      <c r="D156" s="89">
        <v>0</v>
      </c>
      <c r="E156" s="89">
        <v>0</v>
      </c>
      <c r="F156" s="145">
        <f t="shared" si="2"/>
        <v>0</v>
      </c>
      <c r="G156" s="91"/>
      <c r="H156" s="127">
        <v>0</v>
      </c>
      <c r="I156" s="128" t="e">
        <f t="shared" si="3"/>
        <v>#DIV/0!</v>
      </c>
      <c r="J156" s="129" t="e">
        <f t="shared" si="4"/>
        <v>#DIV/0!</v>
      </c>
    </row>
    <row r="157" spans="1:10" x14ac:dyDescent="0.25">
      <c r="A157" s="45"/>
      <c r="B157" s="137" t="s">
        <v>208</v>
      </c>
      <c r="C157" s="138">
        <v>613985</v>
      </c>
      <c r="D157" s="89">
        <v>0</v>
      </c>
      <c r="E157" s="89">
        <v>0</v>
      </c>
      <c r="F157" s="145">
        <f t="shared" si="2"/>
        <v>0</v>
      </c>
      <c r="G157" s="91"/>
      <c r="H157" s="127">
        <v>0</v>
      </c>
      <c r="I157" s="128" t="e">
        <f t="shared" si="3"/>
        <v>#DIV/0!</v>
      </c>
      <c r="J157" s="129" t="e">
        <f t="shared" si="4"/>
        <v>#DIV/0!</v>
      </c>
    </row>
    <row r="158" spans="1:10" x14ac:dyDescent="0.25">
      <c r="A158" s="45"/>
      <c r="B158" s="137" t="s">
        <v>209</v>
      </c>
      <c r="C158" s="138">
        <v>613987</v>
      </c>
      <c r="D158" s="89">
        <v>0</v>
      </c>
      <c r="E158" s="89">
        <v>0</v>
      </c>
      <c r="F158" s="145">
        <f t="shared" si="2"/>
        <v>0</v>
      </c>
      <c r="G158" s="91"/>
      <c r="H158" s="127">
        <v>0</v>
      </c>
      <c r="I158" s="128" t="e">
        <f t="shared" si="3"/>
        <v>#DIV/0!</v>
      </c>
      <c r="J158" s="129" t="e">
        <f t="shared" si="4"/>
        <v>#DIV/0!</v>
      </c>
    </row>
    <row r="159" spans="1:10" x14ac:dyDescent="0.25">
      <c r="A159" s="45"/>
      <c r="B159" s="134" t="s">
        <v>210</v>
      </c>
      <c r="C159" s="135">
        <v>613989</v>
      </c>
      <c r="D159" s="89">
        <v>0</v>
      </c>
      <c r="E159" s="89">
        <v>0</v>
      </c>
      <c r="F159" s="145">
        <f t="shared" si="2"/>
        <v>0</v>
      </c>
      <c r="G159" s="91"/>
      <c r="H159" s="127">
        <v>0</v>
      </c>
      <c r="I159" s="128" t="e">
        <f t="shared" si="3"/>
        <v>#DIV/0!</v>
      </c>
      <c r="J159" s="129" t="e">
        <f t="shared" si="4"/>
        <v>#DIV/0!</v>
      </c>
    </row>
    <row r="160" spans="1:10" x14ac:dyDescent="0.25">
      <c r="A160" s="45"/>
      <c r="B160" s="134" t="s">
        <v>211</v>
      </c>
      <c r="C160" s="135">
        <v>613991</v>
      </c>
      <c r="D160" s="89">
        <v>0</v>
      </c>
      <c r="E160" s="89">
        <v>0</v>
      </c>
      <c r="F160" s="145">
        <f t="shared" si="2"/>
        <v>0</v>
      </c>
      <c r="G160" s="91"/>
      <c r="H160" s="127">
        <v>0</v>
      </c>
      <c r="I160" s="128" t="e">
        <f t="shared" si="3"/>
        <v>#DIV/0!</v>
      </c>
      <c r="J160" s="129" t="e">
        <f t="shared" si="4"/>
        <v>#DIV/0!</v>
      </c>
    </row>
    <row r="161" spans="1:10" x14ac:dyDescent="0.25">
      <c r="A161" s="45"/>
      <c r="B161" s="50"/>
      <c r="C161" s="51"/>
      <c r="D161" s="89">
        <v>0</v>
      </c>
      <c r="E161" s="89">
        <v>0</v>
      </c>
      <c r="F161" s="145">
        <f t="shared" si="2"/>
        <v>0</v>
      </c>
      <c r="G161" s="91">
        <v>0</v>
      </c>
      <c r="H161" s="127"/>
      <c r="I161" s="128" t="e">
        <f t="shared" si="3"/>
        <v>#DIV/0!</v>
      </c>
      <c r="J161" s="129" t="e">
        <f t="shared" si="4"/>
        <v>#DIV/0!</v>
      </c>
    </row>
    <row r="162" spans="1:10" ht="24.75" x14ac:dyDescent="0.25">
      <c r="A162" s="39">
        <v>16</v>
      </c>
      <c r="B162" s="46" t="s">
        <v>40</v>
      </c>
      <c r="C162" s="47">
        <v>614000</v>
      </c>
      <c r="D162" s="89">
        <v>0</v>
      </c>
      <c r="E162" s="89">
        <v>0</v>
      </c>
      <c r="F162" s="90">
        <f t="shared" si="2"/>
        <v>0</v>
      </c>
      <c r="G162" s="83">
        <f>SUM(G163:G170)</f>
        <v>0</v>
      </c>
      <c r="H162" s="88">
        <f>SUM(H163:H170)</f>
        <v>0</v>
      </c>
      <c r="I162" s="114" t="e">
        <f t="shared" si="3"/>
        <v>#DIV/0!</v>
      </c>
      <c r="J162" s="115" t="e">
        <f t="shared" si="4"/>
        <v>#DIV/0!</v>
      </c>
    </row>
    <row r="163" spans="1:10" x14ac:dyDescent="0.25">
      <c r="A163" s="45">
        <v>17</v>
      </c>
      <c r="B163" s="52" t="s">
        <v>41</v>
      </c>
      <c r="C163" s="51">
        <v>614100</v>
      </c>
      <c r="D163" s="89">
        <v>0</v>
      </c>
      <c r="E163" s="89">
        <v>0</v>
      </c>
      <c r="F163" s="90">
        <f t="shared" si="2"/>
        <v>0</v>
      </c>
      <c r="G163" s="91">
        <v>0</v>
      </c>
      <c r="H163" s="87">
        <v>0</v>
      </c>
      <c r="I163" s="114" t="e">
        <f t="shared" si="3"/>
        <v>#DIV/0!</v>
      </c>
      <c r="J163" s="115" t="e">
        <f t="shared" si="4"/>
        <v>#DIV/0!</v>
      </c>
    </row>
    <row r="164" spans="1:10" x14ac:dyDescent="0.25">
      <c r="A164" s="39">
        <v>18</v>
      </c>
      <c r="B164" s="52" t="s">
        <v>42</v>
      </c>
      <c r="C164" s="51">
        <v>614200</v>
      </c>
      <c r="D164" s="89">
        <v>0</v>
      </c>
      <c r="E164" s="89">
        <v>0</v>
      </c>
      <c r="F164" s="90">
        <f t="shared" si="2"/>
        <v>0</v>
      </c>
      <c r="G164" s="91">
        <v>0</v>
      </c>
      <c r="H164" s="87">
        <v>0</v>
      </c>
      <c r="I164" s="114" t="e">
        <f t="shared" si="3"/>
        <v>#DIV/0!</v>
      </c>
      <c r="J164" s="115" t="e">
        <f t="shared" si="4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>
        <v>0</v>
      </c>
      <c r="E165" s="89">
        <v>0</v>
      </c>
      <c r="F165" s="90">
        <f t="shared" si="2"/>
        <v>0</v>
      </c>
      <c r="G165" s="91">
        <v>0</v>
      </c>
      <c r="H165" s="87">
        <v>0</v>
      </c>
      <c r="I165" s="114" t="e">
        <f t="shared" si="3"/>
        <v>#DIV/0!</v>
      </c>
      <c r="J165" s="115" t="e">
        <f t="shared" si="4"/>
        <v>#DIV/0!</v>
      </c>
    </row>
    <row r="166" spans="1:10" x14ac:dyDescent="0.25">
      <c r="A166" s="39">
        <v>20</v>
      </c>
      <c r="B166" s="50" t="s">
        <v>44</v>
      </c>
      <c r="C166" s="51">
        <v>614400</v>
      </c>
      <c r="D166" s="89">
        <v>0</v>
      </c>
      <c r="E166" s="89">
        <v>0</v>
      </c>
      <c r="F166" s="90">
        <f t="shared" si="2"/>
        <v>0</v>
      </c>
      <c r="G166" s="91">
        <v>0</v>
      </c>
      <c r="H166" s="87">
        <v>0</v>
      </c>
      <c r="I166" s="114" t="e">
        <f t="shared" si="3"/>
        <v>#DIV/0!</v>
      </c>
      <c r="J166" s="115" t="e">
        <f t="shared" si="4"/>
        <v>#DIV/0!</v>
      </c>
    </row>
    <row r="167" spans="1:10" ht="24.75" x14ac:dyDescent="0.25">
      <c r="A167" s="45">
        <v>21</v>
      </c>
      <c r="B167" s="53" t="s">
        <v>45</v>
      </c>
      <c r="C167" s="51">
        <v>614500</v>
      </c>
      <c r="D167" s="89">
        <v>0</v>
      </c>
      <c r="E167" s="89">
        <v>0</v>
      </c>
      <c r="F167" s="90">
        <f t="shared" si="2"/>
        <v>0</v>
      </c>
      <c r="G167" s="91">
        <v>0</v>
      </c>
      <c r="H167" s="87">
        <v>0</v>
      </c>
      <c r="I167" s="114" t="e">
        <f t="shared" si="3"/>
        <v>#DIV/0!</v>
      </c>
      <c r="J167" s="115" t="e">
        <f t="shared" si="4"/>
        <v>#DIV/0!</v>
      </c>
    </row>
    <row r="168" spans="1:10" x14ac:dyDescent="0.25">
      <c r="A168" s="39">
        <v>22</v>
      </c>
      <c r="B168" s="50" t="s">
        <v>46</v>
      </c>
      <c r="C168" s="51">
        <v>614600</v>
      </c>
      <c r="D168" s="89">
        <v>0</v>
      </c>
      <c r="E168" s="89">
        <v>0</v>
      </c>
      <c r="F168" s="90">
        <f t="shared" si="2"/>
        <v>0</v>
      </c>
      <c r="G168" s="91">
        <v>0</v>
      </c>
      <c r="H168" s="87">
        <v>0</v>
      </c>
      <c r="I168" s="114" t="e">
        <f t="shared" si="3"/>
        <v>#DIV/0!</v>
      </c>
      <c r="J168" s="115" t="e">
        <f t="shared" si="4"/>
        <v>#DIV/0!</v>
      </c>
    </row>
    <row r="169" spans="1:10" x14ac:dyDescent="0.25">
      <c r="A169" s="45">
        <v>23</v>
      </c>
      <c r="B169" s="52" t="s">
        <v>47</v>
      </c>
      <c r="C169" s="51">
        <v>614700</v>
      </c>
      <c r="D169" s="89">
        <v>0</v>
      </c>
      <c r="E169" s="89">
        <v>0</v>
      </c>
      <c r="F169" s="90">
        <f t="shared" si="2"/>
        <v>0</v>
      </c>
      <c r="G169" s="91">
        <v>0</v>
      </c>
      <c r="H169" s="87">
        <v>0</v>
      </c>
      <c r="I169" s="114" t="e">
        <f t="shared" si="3"/>
        <v>#DIV/0!</v>
      </c>
      <c r="J169" s="115" t="e">
        <f t="shared" si="4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>
        <v>0</v>
      </c>
      <c r="E170" s="89">
        <v>0</v>
      </c>
      <c r="F170" s="90">
        <f t="shared" si="2"/>
        <v>0</v>
      </c>
      <c r="G170" s="91">
        <v>0</v>
      </c>
      <c r="H170" s="87">
        <v>0</v>
      </c>
      <c r="I170" s="114" t="e">
        <f t="shared" si="3"/>
        <v>#DIV/0!</v>
      </c>
      <c r="J170" s="115" t="e">
        <f t="shared" si="4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>
        <v>0</v>
      </c>
      <c r="E171" s="89">
        <v>0</v>
      </c>
      <c r="F171" s="90">
        <v>0</v>
      </c>
      <c r="G171" s="85">
        <v>0</v>
      </c>
      <c r="H171" s="92">
        <v>0</v>
      </c>
      <c r="I171" s="114" t="e">
        <f t="shared" si="3"/>
        <v>#DIV/0!</v>
      </c>
      <c r="J171" s="115" t="e">
        <f t="shared" si="4"/>
        <v>#DIV/0!</v>
      </c>
    </row>
    <row r="172" spans="1:10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2"/>
        <v>0</v>
      </c>
      <c r="G172" s="90">
        <f>SUM(G173:G175)</f>
        <v>0</v>
      </c>
      <c r="H172" s="93">
        <f>SUM(H173:H175)</f>
        <v>0</v>
      </c>
      <c r="I172" s="114" t="e">
        <f t="shared" si="3"/>
        <v>#DIV/0!</v>
      </c>
      <c r="J172" s="115" t="e">
        <f t="shared" si="4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>
        <v>0</v>
      </c>
      <c r="E173" s="89">
        <v>0</v>
      </c>
      <c r="F173" s="90">
        <f t="shared" si="2"/>
        <v>0</v>
      </c>
      <c r="G173" s="91">
        <v>0</v>
      </c>
      <c r="H173" s="87">
        <v>0</v>
      </c>
      <c r="I173" s="114" t="e">
        <f t="shared" si="3"/>
        <v>#DIV/0!</v>
      </c>
      <c r="J173" s="115" t="e">
        <f t="shared" si="4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>
        <v>0</v>
      </c>
      <c r="E174" s="89">
        <v>0</v>
      </c>
      <c r="F174" s="90">
        <f t="shared" si="2"/>
        <v>0</v>
      </c>
      <c r="G174" s="91">
        <v>0</v>
      </c>
      <c r="H174" s="87">
        <v>0</v>
      </c>
      <c r="I174" s="114" t="e">
        <f t="shared" si="3"/>
        <v>#DIV/0!</v>
      </c>
      <c r="J174" s="115" t="e">
        <f t="shared" si="4"/>
        <v>#DIV/0!</v>
      </c>
    </row>
    <row r="175" spans="1:10" x14ac:dyDescent="0.25">
      <c r="A175" s="45">
        <v>29</v>
      </c>
      <c r="B175" s="50" t="s">
        <v>53</v>
      </c>
      <c r="C175" s="51">
        <v>616300</v>
      </c>
      <c r="D175" s="89">
        <v>0</v>
      </c>
      <c r="E175" s="89">
        <v>0</v>
      </c>
      <c r="F175" s="90">
        <f t="shared" si="2"/>
        <v>0</v>
      </c>
      <c r="G175" s="91">
        <v>0</v>
      </c>
      <c r="H175" s="87">
        <v>0</v>
      </c>
      <c r="I175" s="114" t="e">
        <f t="shared" si="3"/>
        <v>#DIV/0!</v>
      </c>
      <c r="J175" s="115" t="e">
        <f t="shared" si="4"/>
        <v>#DIV/0!</v>
      </c>
    </row>
    <row r="176" spans="1:10" x14ac:dyDescent="0.25">
      <c r="A176" s="45">
        <v>30</v>
      </c>
      <c r="B176" s="40" t="s">
        <v>54</v>
      </c>
      <c r="C176" s="41"/>
      <c r="D176" s="42">
        <f>SUM(D177+D199)</f>
        <v>0</v>
      </c>
      <c r="E176" s="42">
        <f>SUM(E177+E199)</f>
        <v>0</v>
      </c>
      <c r="F176" s="42">
        <f>SUM(D176+E176)</f>
        <v>0</v>
      </c>
      <c r="G176" s="94">
        <f>SUM(G177+G199)</f>
        <v>0</v>
      </c>
      <c r="H176" s="94">
        <f>SUM(H177+H199)</f>
        <v>0</v>
      </c>
      <c r="I176" s="114" t="e">
        <f t="shared" si="3"/>
        <v>#DIV/0!</v>
      </c>
      <c r="J176" s="115" t="e">
        <f t="shared" si="4"/>
        <v>#DIV/0!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0</v>
      </c>
      <c r="E177" s="90">
        <f>SUM(E178+E179+E180+E195+E196+E198)</f>
        <v>0</v>
      </c>
      <c r="F177" s="90">
        <f t="shared" si="2"/>
        <v>0</v>
      </c>
      <c r="G177" s="95">
        <f>SUM(G178+G179+G180+G195+G196+G198)</f>
        <v>0</v>
      </c>
      <c r="H177" s="90">
        <f>SUM(H178+H179+H180+H195+H196+H198)</f>
        <v>0</v>
      </c>
      <c r="I177" s="114" t="e">
        <f t="shared" si="3"/>
        <v>#DIV/0!</v>
      </c>
      <c r="J177" s="115" t="e">
        <f t="shared" si="4"/>
        <v>#DIV/0!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>
        <v>0</v>
      </c>
      <c r="E178" s="89">
        <v>0</v>
      </c>
      <c r="F178" s="90">
        <f t="shared" si="2"/>
        <v>0</v>
      </c>
      <c r="G178" s="96">
        <v>0</v>
      </c>
      <c r="H178" s="97">
        <v>0</v>
      </c>
      <c r="I178" s="114" t="e">
        <f t="shared" si="3"/>
        <v>#DIV/0!</v>
      </c>
      <c r="J178" s="115" t="e">
        <f t="shared" si="4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>
        <v>0</v>
      </c>
      <c r="E179" s="89">
        <v>0</v>
      </c>
      <c r="F179" s="90">
        <f t="shared" si="2"/>
        <v>0</v>
      </c>
      <c r="G179" s="91">
        <v>0</v>
      </c>
      <c r="H179" s="87">
        <v>0</v>
      </c>
      <c r="I179" s="114" t="e">
        <f t="shared" si="3"/>
        <v>#DIV/0!</v>
      </c>
      <c r="J179" s="115" t="e">
        <f t="shared" si="4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0</v>
      </c>
      <c r="E180" s="124">
        <f>SUM(E181:E194)</f>
        <v>0</v>
      </c>
      <c r="F180" s="125">
        <f t="shared" si="2"/>
        <v>0</v>
      </c>
      <c r="G180" s="126">
        <f>SUM(G181:G194)</f>
        <v>0</v>
      </c>
      <c r="H180" s="113">
        <f>SUM(H181:H194)</f>
        <v>0</v>
      </c>
      <c r="I180" s="114" t="e">
        <f t="shared" si="3"/>
        <v>#DIV/0!</v>
      </c>
      <c r="J180" s="115" t="e">
        <f t="shared" si="4"/>
        <v>#DIV/0!</v>
      </c>
    </row>
    <row r="181" spans="1:10" x14ac:dyDescent="0.25">
      <c r="A181" s="45"/>
      <c r="B181" s="140" t="s">
        <v>212</v>
      </c>
      <c r="C181" s="135">
        <v>821311</v>
      </c>
      <c r="D181" s="89">
        <v>0</v>
      </c>
      <c r="E181" s="89">
        <v>0</v>
      </c>
      <c r="F181" s="145">
        <f t="shared" si="2"/>
        <v>0</v>
      </c>
      <c r="G181" s="91">
        <v>0</v>
      </c>
      <c r="H181" s="127">
        <v>0</v>
      </c>
      <c r="I181" s="128" t="e">
        <f t="shared" si="3"/>
        <v>#DIV/0!</v>
      </c>
      <c r="J181" s="129" t="e">
        <f t="shared" si="4"/>
        <v>#DIV/0!</v>
      </c>
    </row>
    <row r="182" spans="1:10" x14ac:dyDescent="0.25">
      <c r="A182" s="45"/>
      <c r="B182" s="140" t="s">
        <v>213</v>
      </c>
      <c r="C182" s="135">
        <v>821312</v>
      </c>
      <c r="D182" s="89">
        <v>0</v>
      </c>
      <c r="E182" s="89">
        <v>0</v>
      </c>
      <c r="F182" s="145">
        <f t="shared" si="2"/>
        <v>0</v>
      </c>
      <c r="G182" s="91">
        <v>0</v>
      </c>
      <c r="H182" s="127">
        <v>0</v>
      </c>
      <c r="I182" s="128" t="e">
        <f t="shared" si="3"/>
        <v>#DIV/0!</v>
      </c>
      <c r="J182" s="129" t="e">
        <f t="shared" si="4"/>
        <v>#DIV/0!</v>
      </c>
    </row>
    <row r="183" spans="1:10" x14ac:dyDescent="0.25">
      <c r="A183" s="45"/>
      <c r="B183" s="140" t="s">
        <v>214</v>
      </c>
      <c r="C183" s="135">
        <v>821313</v>
      </c>
      <c r="D183" s="89">
        <v>0</v>
      </c>
      <c r="E183" s="89">
        <v>0</v>
      </c>
      <c r="F183" s="145">
        <f t="shared" si="2"/>
        <v>0</v>
      </c>
      <c r="G183" s="91">
        <v>0</v>
      </c>
      <c r="H183" s="127">
        <v>0</v>
      </c>
      <c r="I183" s="128" t="e">
        <f t="shared" si="3"/>
        <v>#DIV/0!</v>
      </c>
      <c r="J183" s="129" t="e">
        <f t="shared" si="4"/>
        <v>#DIV/0!</v>
      </c>
    </row>
    <row r="184" spans="1:10" x14ac:dyDescent="0.25">
      <c r="A184" s="45"/>
      <c r="B184" s="140" t="s">
        <v>215</v>
      </c>
      <c r="C184" s="135">
        <v>821314</v>
      </c>
      <c r="D184" s="89">
        <v>0</v>
      </c>
      <c r="E184" s="89">
        <v>0</v>
      </c>
      <c r="F184" s="145">
        <f t="shared" si="2"/>
        <v>0</v>
      </c>
      <c r="G184" s="91">
        <v>0</v>
      </c>
      <c r="H184" s="127">
        <v>0</v>
      </c>
      <c r="I184" s="128" t="e">
        <f t="shared" si="3"/>
        <v>#DIV/0!</v>
      </c>
      <c r="J184" s="129" t="e">
        <f t="shared" si="4"/>
        <v>#DIV/0!</v>
      </c>
    </row>
    <row r="185" spans="1:10" x14ac:dyDescent="0.25">
      <c r="A185" s="45"/>
      <c r="B185" s="140" t="s">
        <v>216</v>
      </c>
      <c r="C185" s="135">
        <v>821319</v>
      </c>
      <c r="D185" s="89">
        <v>0</v>
      </c>
      <c r="E185" s="89">
        <v>0</v>
      </c>
      <c r="F185" s="145">
        <f t="shared" si="2"/>
        <v>0</v>
      </c>
      <c r="G185" s="91">
        <v>0</v>
      </c>
      <c r="H185" s="127">
        <v>0</v>
      </c>
      <c r="I185" s="128" t="e">
        <f t="shared" si="3"/>
        <v>#DIV/0!</v>
      </c>
      <c r="J185" s="129" t="e">
        <f t="shared" si="4"/>
        <v>#DIV/0!</v>
      </c>
    </row>
    <row r="186" spans="1:10" x14ac:dyDescent="0.25">
      <c r="A186" s="45"/>
      <c r="B186" s="140" t="s">
        <v>217</v>
      </c>
      <c r="C186" s="135">
        <v>821321</v>
      </c>
      <c r="D186" s="89">
        <v>0</v>
      </c>
      <c r="E186" s="89">
        <v>0</v>
      </c>
      <c r="F186" s="145">
        <f t="shared" si="2"/>
        <v>0</v>
      </c>
      <c r="G186" s="91">
        <v>0</v>
      </c>
      <c r="H186" s="127">
        <v>0</v>
      </c>
      <c r="I186" s="128" t="e">
        <f t="shared" si="3"/>
        <v>#DIV/0!</v>
      </c>
      <c r="J186" s="129" t="e">
        <f t="shared" si="4"/>
        <v>#DIV/0!</v>
      </c>
    </row>
    <row r="187" spans="1:10" x14ac:dyDescent="0.25">
      <c r="A187" s="45"/>
      <c r="B187" s="140" t="s">
        <v>218</v>
      </c>
      <c r="C187" s="135">
        <v>821329</v>
      </c>
      <c r="D187" s="89">
        <v>0</v>
      </c>
      <c r="E187" s="89">
        <v>0</v>
      </c>
      <c r="F187" s="145">
        <f t="shared" si="2"/>
        <v>0</v>
      </c>
      <c r="G187" s="91">
        <v>0</v>
      </c>
      <c r="H187" s="127">
        <v>0</v>
      </c>
      <c r="I187" s="128" t="e">
        <f t="shared" si="3"/>
        <v>#DIV/0!</v>
      </c>
      <c r="J187" s="129" t="e">
        <f t="shared" si="4"/>
        <v>#DIV/0!</v>
      </c>
    </row>
    <row r="188" spans="1:10" x14ac:dyDescent="0.25">
      <c r="A188" s="45"/>
      <c r="B188" s="140" t="s">
        <v>219</v>
      </c>
      <c r="C188" s="135">
        <v>821334</v>
      </c>
      <c r="D188" s="89">
        <v>0</v>
      </c>
      <c r="E188" s="89">
        <v>0</v>
      </c>
      <c r="F188" s="145">
        <f t="shared" si="2"/>
        <v>0</v>
      </c>
      <c r="G188" s="91">
        <v>0</v>
      </c>
      <c r="H188" s="127">
        <v>0</v>
      </c>
      <c r="I188" s="128" t="e">
        <f t="shared" si="3"/>
        <v>#DIV/0!</v>
      </c>
      <c r="J188" s="129" t="e">
        <f t="shared" si="4"/>
        <v>#DIV/0!</v>
      </c>
    </row>
    <row r="189" spans="1:10" x14ac:dyDescent="0.25">
      <c r="A189" s="45"/>
      <c r="B189" s="140" t="s">
        <v>220</v>
      </c>
      <c r="C189" s="135">
        <v>821341</v>
      </c>
      <c r="D189" s="89">
        <v>0</v>
      </c>
      <c r="E189" s="89">
        <v>0</v>
      </c>
      <c r="F189" s="145">
        <f t="shared" si="2"/>
        <v>0</v>
      </c>
      <c r="G189" s="91">
        <v>0</v>
      </c>
      <c r="H189" s="127">
        <v>0</v>
      </c>
      <c r="I189" s="128" t="e">
        <f t="shared" si="3"/>
        <v>#DIV/0!</v>
      </c>
      <c r="J189" s="129" t="e">
        <f t="shared" si="4"/>
        <v>#DIV/0!</v>
      </c>
    </row>
    <row r="190" spans="1:10" x14ac:dyDescent="0.25">
      <c r="A190" s="45"/>
      <c r="B190" s="140" t="s">
        <v>221</v>
      </c>
      <c r="C190" s="135">
        <v>821372</v>
      </c>
      <c r="D190" s="89">
        <v>0</v>
      </c>
      <c r="E190" s="89">
        <v>0</v>
      </c>
      <c r="F190" s="145">
        <f t="shared" si="2"/>
        <v>0</v>
      </c>
      <c r="G190" s="91">
        <v>0</v>
      </c>
      <c r="H190" s="127">
        <v>0</v>
      </c>
      <c r="I190" s="128" t="e">
        <f t="shared" si="3"/>
        <v>#DIV/0!</v>
      </c>
      <c r="J190" s="129" t="e">
        <f t="shared" si="4"/>
        <v>#DIV/0!</v>
      </c>
    </row>
    <row r="191" spans="1:10" x14ac:dyDescent="0.25">
      <c r="A191" s="45"/>
      <c r="B191" s="140" t="s">
        <v>222</v>
      </c>
      <c r="C191" s="135">
        <v>821361</v>
      </c>
      <c r="D191" s="89">
        <v>0</v>
      </c>
      <c r="E191" s="89">
        <v>0</v>
      </c>
      <c r="F191" s="145">
        <f t="shared" si="2"/>
        <v>0</v>
      </c>
      <c r="G191" s="91">
        <v>0</v>
      </c>
      <c r="H191" s="127">
        <v>0</v>
      </c>
      <c r="I191" s="128" t="e">
        <f t="shared" si="3"/>
        <v>#DIV/0!</v>
      </c>
      <c r="J191" s="129" t="e">
        <f t="shared" si="4"/>
        <v>#DIV/0!</v>
      </c>
    </row>
    <row r="192" spans="1:10" x14ac:dyDescent="0.25">
      <c r="A192" s="45"/>
      <c r="B192" s="140" t="s">
        <v>223</v>
      </c>
      <c r="C192" s="135">
        <v>821371</v>
      </c>
      <c r="D192" s="89">
        <v>0</v>
      </c>
      <c r="E192" s="89">
        <v>0</v>
      </c>
      <c r="F192" s="145">
        <f t="shared" si="2"/>
        <v>0</v>
      </c>
      <c r="G192" s="91">
        <v>0</v>
      </c>
      <c r="H192" s="127">
        <v>0</v>
      </c>
      <c r="I192" s="128" t="e">
        <f t="shared" si="3"/>
        <v>#DIV/0!</v>
      </c>
      <c r="J192" s="129" t="e">
        <f t="shared" si="4"/>
        <v>#DIV/0!</v>
      </c>
    </row>
    <row r="193" spans="1:10" x14ac:dyDescent="0.25">
      <c r="A193" s="45"/>
      <c r="B193" s="140" t="s">
        <v>224</v>
      </c>
      <c r="C193" s="135">
        <v>821395</v>
      </c>
      <c r="D193" s="89">
        <v>0</v>
      </c>
      <c r="E193" s="89">
        <v>0</v>
      </c>
      <c r="F193" s="145">
        <f t="shared" si="2"/>
        <v>0</v>
      </c>
      <c r="G193" s="91">
        <v>0</v>
      </c>
      <c r="H193" s="127">
        <v>0</v>
      </c>
      <c r="I193" s="128" t="e">
        <f t="shared" si="3"/>
        <v>#DIV/0!</v>
      </c>
      <c r="J193" s="129" t="e">
        <f t="shared" si="4"/>
        <v>#DIV/0!</v>
      </c>
    </row>
    <row r="194" spans="1:10" x14ac:dyDescent="0.25">
      <c r="A194" s="45"/>
      <c r="B194" s="50"/>
      <c r="C194" s="51"/>
      <c r="D194" s="89">
        <v>0</v>
      </c>
      <c r="E194" s="89">
        <v>0</v>
      </c>
      <c r="F194" s="90"/>
      <c r="G194" s="91"/>
      <c r="H194" s="127"/>
      <c r="I194" s="128" t="e">
        <f t="shared" si="3"/>
        <v>#DIV/0!</v>
      </c>
      <c r="J194" s="129" t="e">
        <f t="shared" si="4"/>
        <v>#DIV/0!</v>
      </c>
    </row>
    <row r="195" spans="1:10" x14ac:dyDescent="0.25">
      <c r="A195" s="39">
        <v>35</v>
      </c>
      <c r="B195" s="50" t="s">
        <v>59</v>
      </c>
      <c r="C195" s="51">
        <v>821400</v>
      </c>
      <c r="D195" s="89">
        <v>0</v>
      </c>
      <c r="E195" s="89">
        <v>0</v>
      </c>
      <c r="F195" s="90">
        <f t="shared" si="2"/>
        <v>0</v>
      </c>
      <c r="G195" s="91">
        <v>0</v>
      </c>
      <c r="H195" s="127">
        <v>0</v>
      </c>
      <c r="I195" s="114" t="e">
        <f t="shared" si="3"/>
        <v>#DIV/0!</v>
      </c>
      <c r="J195" s="115" t="e">
        <f t="shared" si="4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2"/>
        <v>0</v>
      </c>
      <c r="G196" s="126">
        <f>SUM(G197)</f>
        <v>0</v>
      </c>
      <c r="H196" s="113">
        <f>SUM(H197)</f>
        <v>0</v>
      </c>
      <c r="I196" s="114" t="e">
        <f t="shared" si="3"/>
        <v>#DIV/0!</v>
      </c>
      <c r="J196" s="115" t="e">
        <f t="shared" si="4"/>
        <v>#DIV/0!</v>
      </c>
    </row>
    <row r="197" spans="1:10" x14ac:dyDescent="0.25">
      <c r="A197" s="45"/>
      <c r="B197" s="141" t="s">
        <v>225</v>
      </c>
      <c r="C197" s="138">
        <v>821512</v>
      </c>
      <c r="D197" s="89">
        <v>0</v>
      </c>
      <c r="E197" s="89">
        <v>0</v>
      </c>
      <c r="F197" s="90">
        <v>0</v>
      </c>
      <c r="G197" s="91">
        <v>0</v>
      </c>
      <c r="H197" s="87">
        <v>0</v>
      </c>
      <c r="I197" s="128" t="e">
        <f t="shared" si="3"/>
        <v>#DIV/0!</v>
      </c>
      <c r="J197" s="129" t="e">
        <f t="shared" si="4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89">
        <v>0</v>
      </c>
      <c r="E198" s="89">
        <v>0</v>
      </c>
      <c r="F198" s="90">
        <f t="shared" si="2"/>
        <v>0</v>
      </c>
      <c r="G198" s="91">
        <v>0</v>
      </c>
      <c r="H198" s="87">
        <v>0</v>
      </c>
      <c r="I198" s="114" t="e">
        <f t="shared" si="3"/>
        <v>#DIV/0!</v>
      </c>
      <c r="J198" s="115" t="e">
        <f t="shared" si="4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90">
        <f>SUM(D200:D202)</f>
        <v>0</v>
      </c>
      <c r="E199" s="90">
        <f>SUM(E200:E202)</f>
        <v>0</v>
      </c>
      <c r="F199" s="90">
        <f t="shared" si="2"/>
        <v>0</v>
      </c>
      <c r="G199" s="95">
        <f>SUM(G200:G202)</f>
        <v>0</v>
      </c>
      <c r="H199" s="90">
        <f>SUM(H200:H202)</f>
        <v>0</v>
      </c>
      <c r="I199" s="114" t="e">
        <f t="shared" si="3"/>
        <v>#DIV/0!</v>
      </c>
      <c r="J199" s="115" t="e">
        <f t="shared" si="4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89">
        <v>0</v>
      </c>
      <c r="E200" s="89">
        <v>0</v>
      </c>
      <c r="F200" s="90">
        <f t="shared" si="2"/>
        <v>0</v>
      </c>
      <c r="G200" s="91">
        <v>0</v>
      </c>
      <c r="H200" s="87">
        <v>0</v>
      </c>
      <c r="I200" s="114" t="e">
        <f t="shared" si="3"/>
        <v>#DIV/0!</v>
      </c>
      <c r="J200" s="115" t="e">
        <f t="shared" si="4"/>
        <v>#DIV/0!</v>
      </c>
    </row>
    <row r="201" spans="1:10" ht="24.75" x14ac:dyDescent="0.25">
      <c r="A201" s="45">
        <v>40</v>
      </c>
      <c r="B201" s="60" t="s">
        <v>64</v>
      </c>
      <c r="C201" s="51">
        <v>615200</v>
      </c>
      <c r="D201" s="89">
        <v>0</v>
      </c>
      <c r="E201" s="89">
        <v>0</v>
      </c>
      <c r="F201" s="90">
        <f t="shared" si="2"/>
        <v>0</v>
      </c>
      <c r="G201" s="91">
        <v>0</v>
      </c>
      <c r="H201" s="87">
        <v>0</v>
      </c>
      <c r="I201" s="114" t="e">
        <f t="shared" si="3"/>
        <v>#DIV/0!</v>
      </c>
      <c r="J201" s="115" t="e">
        <f t="shared" si="4"/>
        <v>#DIV/0!</v>
      </c>
    </row>
    <row r="202" spans="1:10" x14ac:dyDescent="0.25">
      <c r="A202" s="39">
        <v>41</v>
      </c>
      <c r="B202" s="52" t="s">
        <v>65</v>
      </c>
      <c r="C202" s="51">
        <v>615300</v>
      </c>
      <c r="D202" s="98">
        <v>0</v>
      </c>
      <c r="E202" s="98">
        <v>0</v>
      </c>
      <c r="F202" s="99">
        <f t="shared" si="2"/>
        <v>0</v>
      </c>
      <c r="G202" s="100">
        <v>0</v>
      </c>
      <c r="H202" s="97">
        <v>0</v>
      </c>
      <c r="I202" s="114" t="e">
        <f t="shared" si="3"/>
        <v>#DIV/0!</v>
      </c>
      <c r="J202" s="115" t="e">
        <f t="shared" si="4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01">
        <f>SUM(D204:D210)</f>
        <v>0</v>
      </c>
      <c r="E203" s="101">
        <f>SUM(E204:E210)</f>
        <v>0</v>
      </c>
      <c r="F203" s="101">
        <f t="shared" si="2"/>
        <v>0</v>
      </c>
      <c r="G203" s="102">
        <f>SUM(G204:G210)</f>
        <v>0</v>
      </c>
      <c r="H203" s="131">
        <f>SUM(H204:H210)</f>
        <v>0</v>
      </c>
      <c r="I203" s="132" t="e">
        <f t="shared" si="3"/>
        <v>#DIV/0!</v>
      </c>
      <c r="J203" s="133" t="e">
        <f t="shared" si="4"/>
        <v>#DIV/0!</v>
      </c>
    </row>
    <row r="204" spans="1:10" x14ac:dyDescent="0.25">
      <c r="A204" s="39">
        <v>43</v>
      </c>
      <c r="B204" s="62" t="s">
        <v>67</v>
      </c>
      <c r="C204" s="55">
        <v>822100</v>
      </c>
      <c r="D204" s="98">
        <v>0</v>
      </c>
      <c r="E204" s="98">
        <v>0</v>
      </c>
      <c r="F204" s="99">
        <f t="shared" si="2"/>
        <v>0</v>
      </c>
      <c r="G204" s="100">
        <v>0</v>
      </c>
      <c r="H204" s="97"/>
      <c r="I204" s="114" t="e">
        <f t="shared" si="3"/>
        <v>#DIV/0!</v>
      </c>
      <c r="J204" s="115" t="e">
        <f t="shared" si="4"/>
        <v>#DIV/0!</v>
      </c>
    </row>
    <row r="205" spans="1:10" ht="24" x14ac:dyDescent="0.25">
      <c r="A205" s="45">
        <v>44</v>
      </c>
      <c r="B205" s="62" t="s">
        <v>68</v>
      </c>
      <c r="C205" s="55">
        <v>822200</v>
      </c>
      <c r="D205" s="98">
        <v>0</v>
      </c>
      <c r="E205" s="98">
        <v>0</v>
      </c>
      <c r="F205" s="99">
        <f t="shared" si="2"/>
        <v>0</v>
      </c>
      <c r="G205" s="100">
        <v>0</v>
      </c>
      <c r="H205" s="97"/>
      <c r="I205" s="114" t="e">
        <f t="shared" si="3"/>
        <v>#DIV/0!</v>
      </c>
      <c r="J205" s="115" t="e">
        <f t="shared" si="4"/>
        <v>#DIV/0!</v>
      </c>
    </row>
    <row r="206" spans="1:10" x14ac:dyDescent="0.25">
      <c r="A206" s="39">
        <v>45</v>
      </c>
      <c r="B206" s="62" t="s">
        <v>69</v>
      </c>
      <c r="C206" s="55">
        <v>822300</v>
      </c>
      <c r="D206" s="98">
        <v>0</v>
      </c>
      <c r="E206" s="98">
        <v>0</v>
      </c>
      <c r="F206" s="99">
        <f t="shared" si="2"/>
        <v>0</v>
      </c>
      <c r="G206" s="100">
        <v>0</v>
      </c>
      <c r="H206" s="97"/>
      <c r="I206" s="114" t="e">
        <f t="shared" si="3"/>
        <v>#DIV/0!</v>
      </c>
      <c r="J206" s="115" t="e">
        <f t="shared" si="4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98">
        <v>0</v>
      </c>
      <c r="E207" s="98">
        <v>0</v>
      </c>
      <c r="F207" s="99">
        <f t="shared" si="2"/>
        <v>0</v>
      </c>
      <c r="G207" s="100">
        <v>0</v>
      </c>
      <c r="H207" s="97"/>
      <c r="I207" s="114" t="e">
        <f t="shared" si="3"/>
        <v>#DIV/0!</v>
      </c>
      <c r="J207" s="115" t="e">
        <f t="shared" si="4"/>
        <v>#DIV/0!</v>
      </c>
    </row>
    <row r="208" spans="1:10" ht="36.75" x14ac:dyDescent="0.25">
      <c r="A208" s="39">
        <v>47</v>
      </c>
      <c r="B208" s="63" t="s">
        <v>71</v>
      </c>
      <c r="C208" s="55">
        <v>822500</v>
      </c>
      <c r="D208" s="98">
        <v>0</v>
      </c>
      <c r="E208" s="98">
        <v>0</v>
      </c>
      <c r="F208" s="99">
        <f t="shared" si="2"/>
        <v>0</v>
      </c>
      <c r="G208" s="100">
        <v>0</v>
      </c>
      <c r="H208" s="97"/>
      <c r="I208" s="114" t="e">
        <f t="shared" si="3"/>
        <v>#DIV/0!</v>
      </c>
      <c r="J208" s="115" t="e">
        <f t="shared" si="4"/>
        <v>#DIV/0!</v>
      </c>
    </row>
    <row r="209" spans="1:10" x14ac:dyDescent="0.25">
      <c r="A209" s="45">
        <v>48</v>
      </c>
      <c r="B209" s="62" t="s">
        <v>72</v>
      </c>
      <c r="C209" s="55">
        <v>822600</v>
      </c>
      <c r="D209" s="98">
        <v>0</v>
      </c>
      <c r="E209" s="98">
        <v>0</v>
      </c>
      <c r="F209" s="99">
        <f t="shared" si="2"/>
        <v>0</v>
      </c>
      <c r="G209" s="100">
        <v>0</v>
      </c>
      <c r="H209" s="97"/>
      <c r="I209" s="114" t="e">
        <f t="shared" si="3"/>
        <v>#DIV/0!</v>
      </c>
      <c r="J209" s="115" t="e">
        <f t="shared" si="4"/>
        <v>#DIV/0!</v>
      </c>
    </row>
    <row r="210" spans="1:10" x14ac:dyDescent="0.25">
      <c r="A210" s="39">
        <v>49</v>
      </c>
      <c r="B210" s="62" t="s">
        <v>73</v>
      </c>
      <c r="C210" s="55">
        <v>822700</v>
      </c>
      <c r="D210" s="98">
        <v>0</v>
      </c>
      <c r="E210" s="98">
        <v>0</v>
      </c>
      <c r="F210" s="99">
        <f t="shared" si="2"/>
        <v>0</v>
      </c>
      <c r="G210" s="100">
        <v>0</v>
      </c>
      <c r="H210" s="97"/>
      <c r="I210" s="114" t="e">
        <f t="shared" si="3"/>
        <v>#DIV/0!</v>
      </c>
      <c r="J210" s="115" t="e">
        <f t="shared" si="4"/>
        <v>#DIV/0!</v>
      </c>
    </row>
    <row r="211" spans="1:10" x14ac:dyDescent="0.25">
      <c r="A211" s="45">
        <v>50</v>
      </c>
      <c r="B211" s="40" t="s">
        <v>74</v>
      </c>
      <c r="C211" s="41">
        <v>823000</v>
      </c>
      <c r="D211" s="101">
        <f>SUM(D212:D214)</f>
        <v>0</v>
      </c>
      <c r="E211" s="101">
        <f>SUM(E212:E214)</f>
        <v>0</v>
      </c>
      <c r="F211" s="101">
        <f t="shared" si="2"/>
        <v>0</v>
      </c>
      <c r="G211" s="102">
        <f>SUM(G212:G214)</f>
        <v>0</v>
      </c>
      <c r="H211" s="101">
        <f>SUM(H212:H214)</f>
        <v>0</v>
      </c>
      <c r="I211" s="132" t="e">
        <f t="shared" si="3"/>
        <v>#DIV/0!</v>
      </c>
      <c r="J211" s="133" t="e">
        <f t="shared" si="4"/>
        <v>#DIV/0!</v>
      </c>
    </row>
    <row r="212" spans="1:10" x14ac:dyDescent="0.25">
      <c r="A212" s="39">
        <v>51</v>
      </c>
      <c r="B212" s="64" t="s">
        <v>75</v>
      </c>
      <c r="C212" s="51">
        <v>823100</v>
      </c>
      <c r="D212" s="98">
        <v>0</v>
      </c>
      <c r="E212" s="98">
        <v>0</v>
      </c>
      <c r="F212" s="99">
        <f t="shared" si="2"/>
        <v>0</v>
      </c>
      <c r="G212" s="100">
        <v>0</v>
      </c>
      <c r="H212" s="97"/>
      <c r="I212" s="114" t="e">
        <f t="shared" si="3"/>
        <v>#DIV/0!</v>
      </c>
      <c r="J212" s="115" t="e">
        <f t="shared" si="4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98">
        <v>0</v>
      </c>
      <c r="E213" s="98">
        <v>0</v>
      </c>
      <c r="F213" s="99">
        <f t="shared" si="2"/>
        <v>0</v>
      </c>
      <c r="G213" s="100">
        <v>0</v>
      </c>
      <c r="H213" s="97"/>
      <c r="I213" s="114" t="e">
        <f t="shared" si="3"/>
        <v>#DIV/0!</v>
      </c>
      <c r="J213" s="115" t="e">
        <f t="shared" si="4"/>
        <v>#DIV/0!</v>
      </c>
    </row>
    <row r="214" spans="1:10" x14ac:dyDescent="0.25">
      <c r="A214" s="39">
        <v>53</v>
      </c>
      <c r="B214" s="62" t="s">
        <v>77</v>
      </c>
      <c r="C214" s="55">
        <v>823300</v>
      </c>
      <c r="D214" s="98">
        <v>0</v>
      </c>
      <c r="E214" s="98">
        <v>0</v>
      </c>
      <c r="F214" s="99">
        <f t="shared" si="2"/>
        <v>0</v>
      </c>
      <c r="G214" s="100">
        <v>0</v>
      </c>
      <c r="H214" s="97"/>
      <c r="I214" s="114" t="e">
        <f t="shared" si="3"/>
        <v>#DIV/0!</v>
      </c>
      <c r="J214" s="115" t="e">
        <f t="shared" si="4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2"/>
        <v>0</v>
      </c>
      <c r="G215" s="103"/>
      <c r="H215" s="103"/>
      <c r="I215" s="43" t="e">
        <f t="shared" si="3"/>
        <v>#DIV/0!</v>
      </c>
      <c r="J215" s="133" t="e">
        <f t="shared" si="4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0</v>
      </c>
      <c r="E216" s="42">
        <f>SUM(E17+E215)</f>
        <v>0</v>
      </c>
      <c r="F216" s="42">
        <f>SUM(D216:E216)</f>
        <v>0</v>
      </c>
      <c r="G216" s="80">
        <f>SUM(G17+G215)</f>
        <v>0</v>
      </c>
      <c r="H216" s="42">
        <f>SUM(H17+H215)</f>
        <v>307740</v>
      </c>
      <c r="I216" s="43" t="e">
        <f>SUM(G216/F216)</f>
        <v>#DIV/0!</v>
      </c>
      <c r="J216" s="44">
        <f>SUM(G216/H216)</f>
        <v>0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92"/>
      <c r="J219" s="192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opLeftCell="A13" workbookViewId="0">
      <selection activeCell="H19" sqref="H19"/>
    </sheetView>
  </sheetViews>
  <sheetFormatPr defaultRowHeight="15" x14ac:dyDescent="0.25"/>
  <cols>
    <col min="2" max="2" width="24.7109375" customWidth="1"/>
    <col min="3" max="3" width="7.42578125" customWidth="1"/>
    <col min="4" max="4" width="11.5703125" customWidth="1"/>
    <col min="5" max="5" width="15.28515625" customWidth="1"/>
    <col min="6" max="6" width="10" customWidth="1"/>
    <col min="7" max="7" width="13.140625" customWidth="1"/>
    <col min="8" max="8" width="13" customWidth="1"/>
    <col min="9" max="9" width="8.7109375" customWidth="1"/>
    <col min="10" max="10" width="13.140625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86</v>
      </c>
      <c r="H2" s="105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10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244</v>
      </c>
      <c r="H6" s="105"/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90" t="s">
        <v>12</v>
      </c>
      <c r="B12" s="190"/>
      <c r="C12" s="190"/>
      <c r="D12" s="190"/>
      <c r="E12" s="190"/>
      <c r="F12" s="190"/>
      <c r="G12" s="190"/>
      <c r="H12" s="190"/>
      <c r="I12" s="190"/>
      <c r="J12" s="190"/>
    </row>
    <row r="13" spans="1:10" ht="15.75" x14ac:dyDescent="0.25">
      <c r="A13" s="191" t="s">
        <v>250</v>
      </c>
      <c r="B13" s="191"/>
      <c r="C13" s="191"/>
      <c r="D13" s="191"/>
      <c r="E13" s="191"/>
      <c r="F13" s="191"/>
      <c r="G13" s="191"/>
      <c r="H13" s="191"/>
      <c r="I13" s="191"/>
      <c r="J13" s="191"/>
    </row>
    <row r="14" spans="1:10" x14ac:dyDescent="0.25">
      <c r="A14" s="26"/>
      <c r="B14" s="27"/>
      <c r="C14" s="27"/>
      <c r="D14" s="147"/>
      <c r="E14" s="28"/>
      <c r="F14" s="28"/>
      <c r="G14" s="13"/>
      <c r="H14" s="29"/>
      <c r="I14" s="29"/>
      <c r="J14" s="30" t="s">
        <v>13</v>
      </c>
    </row>
    <row r="15" spans="1:10" ht="84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0</v>
      </c>
      <c r="E17" s="42">
        <f>SUM(E18+E176+E203+E211)</f>
        <v>0</v>
      </c>
      <c r="F17" s="42">
        <f t="shared" ref="F17:F37" si="0">SUM(D17:E17)</f>
        <v>0</v>
      </c>
      <c r="G17" s="80">
        <f>SUM(G18+G176+G203+G211)</f>
        <v>0</v>
      </c>
      <c r="H17" s="81">
        <f>SUM(H18+H176+H203+H211)</f>
        <v>0</v>
      </c>
      <c r="I17" s="43" t="e">
        <f t="shared" ref="I17:I80" si="1">SUM(G17/F17)</f>
        <v>#DIV/0!</v>
      </c>
      <c r="J17" s="44" t="e">
        <f t="shared" ref="J17:J80" si="2">SUM(G17/H17)</f>
        <v>#DIV/0!</v>
      </c>
    </row>
    <row r="18" spans="1:10" ht="24.75" x14ac:dyDescent="0.25">
      <c r="A18" s="45">
        <v>2</v>
      </c>
      <c r="B18" s="40" t="s">
        <v>26</v>
      </c>
      <c r="C18" s="41">
        <v>610000</v>
      </c>
      <c r="D18" s="42">
        <f>SUM(D19+D56+D162+D172)</f>
        <v>0</v>
      </c>
      <c r="E18" s="42">
        <f>SUM(E19+E56+E162+E172)</f>
        <v>0</v>
      </c>
      <c r="F18" s="42">
        <f t="shared" si="0"/>
        <v>0</v>
      </c>
      <c r="G18" s="80">
        <f>SUM(G19+G56+G162+G172)</f>
        <v>0</v>
      </c>
      <c r="H18" s="81">
        <f>SUM(H19+H56+H162+H172)</f>
        <v>0</v>
      </c>
      <c r="I18" s="43" t="e">
        <f t="shared" si="1"/>
        <v>#DIV/0!</v>
      </c>
      <c r="J18" s="44" t="e">
        <f t="shared" si="2"/>
        <v>#DIV/0!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0</v>
      </c>
      <c r="E19" s="82">
        <f>SUM(E20+E38)</f>
        <v>0</v>
      </c>
      <c r="F19" s="82">
        <f t="shared" si="0"/>
        <v>0</v>
      </c>
      <c r="G19" s="83">
        <f>SUM(G20+G38)</f>
        <v>0</v>
      </c>
      <c r="H19" s="84"/>
      <c r="I19" s="48" t="e">
        <f t="shared" si="1"/>
        <v>#DIV/0!</v>
      </c>
      <c r="J19" s="49" t="e">
        <f t="shared" si="2"/>
        <v>#DIV/0!</v>
      </c>
    </row>
    <row r="20" spans="1:10" x14ac:dyDescent="0.25">
      <c r="A20" s="123">
        <v>4</v>
      </c>
      <c r="B20" s="108" t="s">
        <v>28</v>
      </c>
      <c r="C20" s="109">
        <v>611100</v>
      </c>
      <c r="D20" s="110">
        <f>SUM(D21:D37)</f>
        <v>0</v>
      </c>
      <c r="E20" s="110">
        <f>SUM(E21:E37)</f>
        <v>0</v>
      </c>
      <c r="F20" s="111">
        <f t="shared" si="0"/>
        <v>0</v>
      </c>
      <c r="G20" s="112">
        <f>SUM(G21:G37)</f>
        <v>0</v>
      </c>
      <c r="H20" s="113">
        <f>SUM(H21:H37)</f>
        <v>0</v>
      </c>
      <c r="I20" s="114" t="e">
        <f t="shared" si="1"/>
        <v>#DIV/0!</v>
      </c>
      <c r="J20" s="115" t="e">
        <f t="shared" si="2"/>
        <v>#DIV/0!</v>
      </c>
    </row>
    <row r="21" spans="1:10" x14ac:dyDescent="0.25">
      <c r="A21" s="39"/>
      <c r="B21" s="134" t="s">
        <v>87</v>
      </c>
      <c r="C21" s="135">
        <v>611111</v>
      </c>
      <c r="D21" s="85">
        <v>0</v>
      </c>
      <c r="E21" s="142"/>
      <c r="F21" s="143">
        <f t="shared" si="0"/>
        <v>0</v>
      </c>
      <c r="G21" s="144"/>
      <c r="H21" s="127"/>
      <c r="I21" s="128" t="e">
        <f t="shared" si="1"/>
        <v>#DIV/0!</v>
      </c>
      <c r="J21" s="129" t="e">
        <f t="shared" si="2"/>
        <v>#DIV/0!</v>
      </c>
    </row>
    <row r="22" spans="1:10" x14ac:dyDescent="0.25">
      <c r="A22" s="39"/>
      <c r="B22" s="134" t="s">
        <v>88</v>
      </c>
      <c r="C22" s="135">
        <v>611112</v>
      </c>
      <c r="D22" s="85"/>
      <c r="E22" s="142"/>
      <c r="F22" s="143">
        <f t="shared" si="0"/>
        <v>0</v>
      </c>
      <c r="G22" s="144"/>
      <c r="H22" s="127"/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85"/>
      <c r="E23" s="142"/>
      <c r="F23" s="143">
        <f t="shared" si="0"/>
        <v>0</v>
      </c>
      <c r="G23" s="144"/>
      <c r="H23" s="127"/>
      <c r="I23" s="128" t="e">
        <f t="shared" si="1"/>
        <v>#DIV/0!</v>
      </c>
      <c r="J23" s="129" t="e">
        <f t="shared" si="2"/>
        <v>#DIV/0!</v>
      </c>
    </row>
    <row r="24" spans="1:10" x14ac:dyDescent="0.25">
      <c r="A24" s="39"/>
      <c r="B24" s="134" t="s">
        <v>90</v>
      </c>
      <c r="C24" s="135">
        <v>611114</v>
      </c>
      <c r="D24" s="85"/>
      <c r="E24" s="142"/>
      <c r="F24" s="143">
        <f t="shared" si="0"/>
        <v>0</v>
      </c>
      <c r="G24" s="144"/>
      <c r="H24" s="127"/>
      <c r="I24" s="128" t="e">
        <f t="shared" si="1"/>
        <v>#DIV/0!</v>
      </c>
      <c r="J24" s="129" t="e">
        <f t="shared" si="2"/>
        <v>#DIV/0!</v>
      </c>
    </row>
    <row r="25" spans="1:10" x14ac:dyDescent="0.25">
      <c r="A25" s="39"/>
      <c r="B25" s="134" t="s">
        <v>91</v>
      </c>
      <c r="C25" s="135">
        <v>611115</v>
      </c>
      <c r="D25" s="85"/>
      <c r="E25" s="142"/>
      <c r="F25" s="143">
        <f t="shared" si="0"/>
        <v>0</v>
      </c>
      <c r="G25" s="144"/>
      <c r="H25" s="127"/>
      <c r="I25" s="128" t="e">
        <f t="shared" si="1"/>
        <v>#DIV/0!</v>
      </c>
      <c r="J25" s="129" t="e">
        <f t="shared" si="2"/>
        <v>#DIV/0!</v>
      </c>
    </row>
    <row r="26" spans="1:10" x14ac:dyDescent="0.25">
      <c r="A26" s="39"/>
      <c r="B26" s="134" t="s">
        <v>92</v>
      </c>
      <c r="C26" s="135">
        <v>611116</v>
      </c>
      <c r="D26" s="85"/>
      <c r="E26" s="142"/>
      <c r="F26" s="143">
        <f t="shared" si="0"/>
        <v>0</v>
      </c>
      <c r="G26" s="144"/>
      <c r="H26" s="127"/>
      <c r="I26" s="128" t="e">
        <f t="shared" si="1"/>
        <v>#DIV/0!</v>
      </c>
      <c r="J26" s="129" t="e">
        <f t="shared" si="2"/>
        <v>#DIV/0!</v>
      </c>
    </row>
    <row r="27" spans="1:10" x14ac:dyDescent="0.25">
      <c r="A27" s="39"/>
      <c r="B27" s="134" t="s">
        <v>93</v>
      </c>
      <c r="C27" s="135">
        <v>611117</v>
      </c>
      <c r="D27" s="85"/>
      <c r="E27" s="142"/>
      <c r="F27" s="143">
        <f t="shared" si="0"/>
        <v>0</v>
      </c>
      <c r="G27" s="144"/>
      <c r="H27" s="127"/>
      <c r="I27" s="128" t="e">
        <f t="shared" si="1"/>
        <v>#DIV/0!</v>
      </c>
      <c r="J27" s="129" t="e">
        <f t="shared" si="2"/>
        <v>#DIV/0!</v>
      </c>
    </row>
    <row r="28" spans="1:10" x14ac:dyDescent="0.25">
      <c r="A28" s="39"/>
      <c r="B28" s="134" t="s">
        <v>94</v>
      </c>
      <c r="C28" s="135">
        <v>611118</v>
      </c>
      <c r="D28" s="85"/>
      <c r="E28" s="142"/>
      <c r="F28" s="143">
        <f t="shared" si="0"/>
        <v>0</v>
      </c>
      <c r="G28" s="144"/>
      <c r="H28" s="127"/>
      <c r="I28" s="128" t="e">
        <f t="shared" si="1"/>
        <v>#DIV/0!</v>
      </c>
      <c r="J28" s="129" t="e">
        <f t="shared" si="2"/>
        <v>#DIV/0!</v>
      </c>
    </row>
    <row r="29" spans="1:10" x14ac:dyDescent="0.25">
      <c r="A29" s="39"/>
      <c r="B29" s="134" t="s">
        <v>95</v>
      </c>
      <c r="C29" s="135">
        <v>611119</v>
      </c>
      <c r="D29" s="85"/>
      <c r="E29" s="142"/>
      <c r="F29" s="143">
        <f t="shared" si="0"/>
        <v>0</v>
      </c>
      <c r="G29" s="144"/>
      <c r="H29" s="127"/>
      <c r="I29" s="128" t="e">
        <f t="shared" si="1"/>
        <v>#DIV/0!</v>
      </c>
      <c r="J29" s="129" t="e">
        <f t="shared" si="2"/>
        <v>#DIV/0!</v>
      </c>
    </row>
    <row r="30" spans="1:10" x14ac:dyDescent="0.25">
      <c r="A30" s="39"/>
      <c r="B30" s="134" t="s">
        <v>96</v>
      </c>
      <c r="C30" s="135">
        <v>611122</v>
      </c>
      <c r="D30" s="85"/>
      <c r="E30" s="142"/>
      <c r="F30" s="143">
        <f t="shared" si="0"/>
        <v>0</v>
      </c>
      <c r="G30" s="144"/>
      <c r="H30" s="127"/>
      <c r="I30" s="128" t="e">
        <f t="shared" si="1"/>
        <v>#DIV/0!</v>
      </c>
      <c r="J30" s="129" t="e">
        <f t="shared" si="2"/>
        <v>#DIV/0!</v>
      </c>
    </row>
    <row r="31" spans="1:10" x14ac:dyDescent="0.25">
      <c r="A31" s="39"/>
      <c r="B31" s="134" t="s">
        <v>97</v>
      </c>
      <c r="C31" s="135">
        <v>611123</v>
      </c>
      <c r="D31" s="85"/>
      <c r="E31" s="142"/>
      <c r="F31" s="143">
        <f t="shared" si="0"/>
        <v>0</v>
      </c>
      <c r="G31" s="144"/>
      <c r="H31" s="127"/>
      <c r="I31" s="128" t="e">
        <f t="shared" si="1"/>
        <v>#DIV/0!</v>
      </c>
      <c r="J31" s="129" t="e">
        <f t="shared" si="2"/>
        <v>#DIV/0!</v>
      </c>
    </row>
    <row r="32" spans="1:10" x14ac:dyDescent="0.25">
      <c r="A32" s="39"/>
      <c r="B32" s="134" t="s">
        <v>98</v>
      </c>
      <c r="C32" s="135">
        <v>611124</v>
      </c>
      <c r="D32" s="85"/>
      <c r="E32" s="142"/>
      <c r="F32" s="143">
        <f t="shared" si="0"/>
        <v>0</v>
      </c>
      <c r="G32" s="144"/>
      <c r="H32" s="127"/>
      <c r="I32" s="128" t="e">
        <f t="shared" si="1"/>
        <v>#DIV/0!</v>
      </c>
      <c r="J32" s="129" t="e">
        <f t="shared" si="2"/>
        <v>#DIV/0!</v>
      </c>
    </row>
    <row r="33" spans="1:10" x14ac:dyDescent="0.25">
      <c r="A33" s="39"/>
      <c r="B33" s="134" t="s">
        <v>99</v>
      </c>
      <c r="C33" s="135">
        <v>611125</v>
      </c>
      <c r="D33" s="85"/>
      <c r="E33" s="142"/>
      <c r="F33" s="143">
        <f t="shared" si="0"/>
        <v>0</v>
      </c>
      <c r="G33" s="144"/>
      <c r="H33" s="127"/>
      <c r="I33" s="128" t="e">
        <f t="shared" si="1"/>
        <v>#DIV/0!</v>
      </c>
      <c r="J33" s="129" t="e">
        <f t="shared" si="2"/>
        <v>#DIV/0!</v>
      </c>
    </row>
    <row r="34" spans="1:10" x14ac:dyDescent="0.25">
      <c r="A34" s="39"/>
      <c r="B34" s="134" t="s">
        <v>100</v>
      </c>
      <c r="C34" s="135">
        <v>611126</v>
      </c>
      <c r="D34" s="85"/>
      <c r="E34" s="142"/>
      <c r="F34" s="143">
        <f t="shared" si="0"/>
        <v>0</v>
      </c>
      <c r="G34" s="144"/>
      <c r="H34" s="127"/>
      <c r="I34" s="128" t="e">
        <f t="shared" si="1"/>
        <v>#DIV/0!</v>
      </c>
      <c r="J34" s="129" t="e">
        <f t="shared" si="2"/>
        <v>#DIV/0!</v>
      </c>
    </row>
    <row r="35" spans="1:10" x14ac:dyDescent="0.25">
      <c r="A35" s="39"/>
      <c r="B35" s="134" t="s">
        <v>101</v>
      </c>
      <c r="C35" s="135">
        <v>611127</v>
      </c>
      <c r="D35" s="85"/>
      <c r="E35" s="142"/>
      <c r="F35" s="143">
        <f t="shared" si="0"/>
        <v>0</v>
      </c>
      <c r="G35" s="144"/>
      <c r="H35" s="127"/>
      <c r="I35" s="128" t="e">
        <f t="shared" si="1"/>
        <v>#DIV/0!</v>
      </c>
      <c r="J35" s="129" t="e">
        <f t="shared" si="2"/>
        <v>#DIV/0!</v>
      </c>
    </row>
    <row r="36" spans="1:10" x14ac:dyDescent="0.25">
      <c r="A36" s="39"/>
      <c r="B36" s="134" t="s">
        <v>102</v>
      </c>
      <c r="C36" s="135">
        <v>611132</v>
      </c>
      <c r="D36" s="85"/>
      <c r="E36" s="142"/>
      <c r="F36" s="143">
        <f t="shared" si="0"/>
        <v>0</v>
      </c>
      <c r="G36" s="144"/>
      <c r="H36" s="127"/>
      <c r="I36" s="128" t="e">
        <f t="shared" si="1"/>
        <v>#DIV/0!</v>
      </c>
      <c r="J36" s="129" t="e">
        <f t="shared" si="2"/>
        <v>#DIV/0!</v>
      </c>
    </row>
    <row r="37" spans="1:10" x14ac:dyDescent="0.25">
      <c r="A37" s="39"/>
      <c r="B37" s="134" t="s">
        <v>103</v>
      </c>
      <c r="C37" s="135">
        <v>611141</v>
      </c>
      <c r="D37" s="85"/>
      <c r="E37" s="142"/>
      <c r="F37" s="143">
        <f t="shared" si="0"/>
        <v>0</v>
      </c>
      <c r="G37" s="144"/>
      <c r="H37" s="127"/>
      <c r="I37" s="128" t="e">
        <f t="shared" si="1"/>
        <v>#DIV/0!</v>
      </c>
      <c r="J37" s="129" t="e">
        <f t="shared" si="2"/>
        <v>#DIV/0!</v>
      </c>
    </row>
    <row r="38" spans="1:10" x14ac:dyDescent="0.25">
      <c r="A38" s="122">
        <v>5</v>
      </c>
      <c r="B38" s="108" t="s">
        <v>29</v>
      </c>
      <c r="C38" s="109">
        <v>611200</v>
      </c>
      <c r="D38" s="110">
        <f>SUM(D39:D55)</f>
        <v>0</v>
      </c>
      <c r="E38" s="110">
        <f>SUM(E39:E55)</f>
        <v>0</v>
      </c>
      <c r="F38" s="111">
        <f t="shared" ref="F38:F215" si="3">SUM(D38:E38)</f>
        <v>0</v>
      </c>
      <c r="G38" s="112">
        <f>SUM(G39:G55)</f>
        <v>0</v>
      </c>
      <c r="H38" s="113">
        <f>SUM(H39+H40+H41+H42+H43+H44+H45+H46+H47+H48+H49+H50+H51+H52++H53+H54+H55)</f>
        <v>0</v>
      </c>
      <c r="I38" s="114" t="e">
        <f t="shared" si="1"/>
        <v>#DIV/0!</v>
      </c>
      <c r="J38" s="115" t="e">
        <f t="shared" si="2"/>
        <v>#DIV/0!</v>
      </c>
    </row>
    <row r="39" spans="1:10" x14ac:dyDescent="0.25">
      <c r="A39" s="45"/>
      <c r="B39" s="134" t="s">
        <v>104</v>
      </c>
      <c r="C39" s="135">
        <v>611211</v>
      </c>
      <c r="D39" s="85"/>
      <c r="E39" s="85"/>
      <c r="F39" s="143">
        <f t="shared" si="3"/>
        <v>0</v>
      </c>
      <c r="G39" s="86"/>
      <c r="H39" s="87"/>
      <c r="I39" s="128" t="e">
        <f t="shared" si="1"/>
        <v>#DIV/0!</v>
      </c>
      <c r="J39" s="129" t="e">
        <f t="shared" si="2"/>
        <v>#DIV/0!</v>
      </c>
    </row>
    <row r="40" spans="1:10" x14ac:dyDescent="0.25">
      <c r="A40" s="45"/>
      <c r="B40" s="134" t="s">
        <v>105</v>
      </c>
      <c r="C40" s="135">
        <v>611213</v>
      </c>
      <c r="D40" s="85"/>
      <c r="E40" s="85"/>
      <c r="F40" s="143">
        <f t="shared" si="3"/>
        <v>0</v>
      </c>
      <c r="G40" s="86"/>
      <c r="H40" s="87"/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106</v>
      </c>
      <c r="C41" s="135">
        <v>611214</v>
      </c>
      <c r="D41" s="85"/>
      <c r="E41" s="85"/>
      <c r="F41" s="143">
        <f t="shared" si="3"/>
        <v>0</v>
      </c>
      <c r="G41" s="86"/>
      <c r="H41" s="87"/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107</v>
      </c>
      <c r="C42" s="135">
        <v>611216</v>
      </c>
      <c r="D42" s="85"/>
      <c r="E42" s="85"/>
      <c r="F42" s="143">
        <f t="shared" si="3"/>
        <v>0</v>
      </c>
      <c r="G42" s="86"/>
      <c r="H42" s="87"/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85"/>
      <c r="E43" s="85"/>
      <c r="F43" s="143">
        <f t="shared" si="3"/>
        <v>0</v>
      </c>
      <c r="G43" s="86"/>
      <c r="H43" s="87"/>
      <c r="I43" s="128" t="e">
        <f t="shared" si="1"/>
        <v>#DIV/0!</v>
      </c>
      <c r="J43" s="129" t="e">
        <f t="shared" si="2"/>
        <v>#DIV/0!</v>
      </c>
    </row>
    <row r="44" spans="1:10" x14ac:dyDescent="0.25">
      <c r="A44" s="45"/>
      <c r="B44" s="134" t="s">
        <v>109</v>
      </c>
      <c r="C44" s="135">
        <v>611224</v>
      </c>
      <c r="D44" s="85"/>
      <c r="E44" s="85"/>
      <c r="F44" s="143">
        <f t="shared" si="3"/>
        <v>0</v>
      </c>
      <c r="G44" s="86"/>
      <c r="H44" s="87"/>
      <c r="I44" s="128" t="e">
        <f t="shared" si="1"/>
        <v>#DIV/0!</v>
      </c>
      <c r="J44" s="129" t="e">
        <f t="shared" si="2"/>
        <v>#DIV/0!</v>
      </c>
    </row>
    <row r="45" spans="1:10" x14ac:dyDescent="0.25">
      <c r="A45" s="45"/>
      <c r="B45" s="134" t="s">
        <v>110</v>
      </c>
      <c r="C45" s="135">
        <v>611225</v>
      </c>
      <c r="D45" s="85"/>
      <c r="E45" s="85"/>
      <c r="F45" s="143">
        <f t="shared" si="3"/>
        <v>0</v>
      </c>
      <c r="G45" s="86"/>
      <c r="H45" s="87"/>
      <c r="I45" s="128" t="e">
        <f t="shared" si="1"/>
        <v>#DIV/0!</v>
      </c>
      <c r="J45" s="129" t="e">
        <f t="shared" si="2"/>
        <v>#DIV/0!</v>
      </c>
    </row>
    <row r="46" spans="1:10" x14ac:dyDescent="0.25">
      <c r="A46" s="45"/>
      <c r="B46" s="134" t="s">
        <v>111</v>
      </c>
      <c r="C46" s="135">
        <v>611226</v>
      </c>
      <c r="D46" s="85"/>
      <c r="E46" s="85"/>
      <c r="F46" s="143">
        <f t="shared" si="3"/>
        <v>0</v>
      </c>
      <c r="G46" s="86"/>
      <c r="H46" s="87"/>
      <c r="I46" s="128" t="e">
        <f t="shared" si="1"/>
        <v>#DIV/0!</v>
      </c>
      <c r="J46" s="129" t="e">
        <f t="shared" si="2"/>
        <v>#DIV/0!</v>
      </c>
    </row>
    <row r="47" spans="1:10" x14ac:dyDescent="0.25">
      <c r="A47" s="45"/>
      <c r="B47" s="134" t="s">
        <v>112</v>
      </c>
      <c r="C47" s="135">
        <v>611227</v>
      </c>
      <c r="D47" s="85"/>
      <c r="E47" s="85"/>
      <c r="F47" s="143">
        <f t="shared" si="3"/>
        <v>0</v>
      </c>
      <c r="G47" s="86"/>
      <c r="H47" s="87"/>
      <c r="I47" s="128" t="e">
        <f t="shared" si="1"/>
        <v>#DIV/0!</v>
      </c>
      <c r="J47" s="129" t="e">
        <f t="shared" si="2"/>
        <v>#DIV/0!</v>
      </c>
    </row>
    <row r="48" spans="1:10" x14ac:dyDescent="0.25">
      <c r="A48" s="45"/>
      <c r="B48" s="134"/>
      <c r="C48" s="135"/>
      <c r="D48" s="85"/>
      <c r="E48" s="85"/>
      <c r="F48" s="143">
        <f t="shared" si="3"/>
        <v>0</v>
      </c>
      <c r="G48" s="86"/>
      <c r="H48" s="87"/>
      <c r="I48" s="128" t="e">
        <f t="shared" si="1"/>
        <v>#DIV/0!</v>
      </c>
      <c r="J48" s="129" t="e">
        <f t="shared" si="2"/>
        <v>#DIV/0!</v>
      </c>
    </row>
    <row r="49" spans="1:10" x14ac:dyDescent="0.25">
      <c r="A49" s="45"/>
      <c r="B49" s="134" t="s">
        <v>113</v>
      </c>
      <c r="C49" s="135">
        <v>611272</v>
      </c>
      <c r="D49" s="85"/>
      <c r="E49" s="85"/>
      <c r="F49" s="143">
        <f t="shared" si="3"/>
        <v>0</v>
      </c>
      <c r="G49" s="86"/>
      <c r="H49" s="87"/>
      <c r="I49" s="128" t="e">
        <f t="shared" si="1"/>
        <v>#DIV/0!</v>
      </c>
      <c r="J49" s="129" t="e">
        <f t="shared" si="2"/>
        <v>#DIV/0!</v>
      </c>
    </row>
    <row r="50" spans="1:10" x14ac:dyDescent="0.25">
      <c r="A50" s="45"/>
      <c r="B50" s="134" t="s">
        <v>114</v>
      </c>
      <c r="C50" s="135">
        <v>611273</v>
      </c>
      <c r="D50" s="85"/>
      <c r="E50" s="85"/>
      <c r="F50" s="143">
        <f t="shared" si="3"/>
        <v>0</v>
      </c>
      <c r="G50" s="86"/>
      <c r="H50" s="87"/>
      <c r="I50" s="128" t="e">
        <f t="shared" si="1"/>
        <v>#DIV/0!</v>
      </c>
      <c r="J50" s="129" t="e">
        <f t="shared" si="2"/>
        <v>#DIV/0!</v>
      </c>
    </row>
    <row r="51" spans="1:10" x14ac:dyDescent="0.25">
      <c r="A51" s="45"/>
      <c r="B51" s="134" t="s">
        <v>115</v>
      </c>
      <c r="C51" s="135">
        <v>611274</v>
      </c>
      <c r="D51" s="85"/>
      <c r="E51" s="85"/>
      <c r="F51" s="143">
        <f t="shared" si="3"/>
        <v>0</v>
      </c>
      <c r="G51" s="86"/>
      <c r="H51" s="87"/>
      <c r="I51" s="128" t="e">
        <f t="shared" si="1"/>
        <v>#DIV/0!</v>
      </c>
      <c r="J51" s="129" t="e">
        <f t="shared" si="2"/>
        <v>#DIV/0!</v>
      </c>
    </row>
    <row r="52" spans="1:10" x14ac:dyDescent="0.25">
      <c r="A52" s="45"/>
      <c r="B52" s="134" t="s">
        <v>116</v>
      </c>
      <c r="C52" s="135">
        <v>611275</v>
      </c>
      <c r="D52" s="85"/>
      <c r="E52" s="85"/>
      <c r="F52" s="143">
        <f t="shared" si="3"/>
        <v>0</v>
      </c>
      <c r="G52" s="86"/>
      <c r="H52" s="87"/>
      <c r="I52" s="128" t="e">
        <f t="shared" si="1"/>
        <v>#DIV/0!</v>
      </c>
      <c r="J52" s="129" t="e">
        <f t="shared" si="2"/>
        <v>#DIV/0!</v>
      </c>
    </row>
    <row r="53" spans="1:10" x14ac:dyDescent="0.25">
      <c r="A53" s="45"/>
      <c r="B53" s="134" t="s">
        <v>117</v>
      </c>
      <c r="C53" s="135">
        <v>611276</v>
      </c>
      <c r="D53" s="85"/>
      <c r="E53" s="85"/>
      <c r="F53" s="143">
        <f t="shared" si="3"/>
        <v>0</v>
      </c>
      <c r="G53" s="86"/>
      <c r="H53" s="87"/>
      <c r="I53" s="128" t="e">
        <f t="shared" si="1"/>
        <v>#DIV/0!</v>
      </c>
      <c r="J53" s="129" t="e">
        <f t="shared" si="2"/>
        <v>#DIV/0!</v>
      </c>
    </row>
    <row r="54" spans="1:10" x14ac:dyDescent="0.25">
      <c r="A54" s="45"/>
      <c r="B54" s="134" t="s">
        <v>118</v>
      </c>
      <c r="C54" s="135">
        <v>611277</v>
      </c>
      <c r="D54" s="85"/>
      <c r="E54" s="85"/>
      <c r="F54" s="143">
        <f t="shared" si="3"/>
        <v>0</v>
      </c>
      <c r="G54" s="86"/>
      <c r="H54" s="87"/>
      <c r="I54" s="128" t="e">
        <f t="shared" si="1"/>
        <v>#DIV/0!</v>
      </c>
      <c r="J54" s="129" t="e">
        <f t="shared" si="2"/>
        <v>#DIV/0!</v>
      </c>
    </row>
    <row r="55" spans="1:10" x14ac:dyDescent="0.25">
      <c r="A55" s="45"/>
      <c r="B55" s="134" t="s">
        <v>239</v>
      </c>
      <c r="C55" s="135">
        <v>611291</v>
      </c>
      <c r="D55" s="85"/>
      <c r="E55" s="85"/>
      <c r="F55" s="143">
        <f t="shared" si="3"/>
        <v>0</v>
      </c>
      <c r="G55" s="86"/>
      <c r="H55" s="87"/>
      <c r="I55" s="128" t="e">
        <f t="shared" si="1"/>
        <v>#DIV/0!</v>
      </c>
      <c r="J55" s="129" t="e">
        <f t="shared" si="2"/>
        <v>#DIV/0!</v>
      </c>
    </row>
    <row r="56" spans="1:10" ht="36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0</v>
      </c>
      <c r="E56" s="119">
        <f>SUM(E57+E72+E78+E88+E101+E108+E112+E122+E129)</f>
        <v>0</v>
      </c>
      <c r="F56" s="119">
        <f t="shared" si="3"/>
        <v>0</v>
      </c>
      <c r="G56" s="120">
        <f>SUM(G57+G72+G78+G88+G101+G108+G112+G122+G1299)</f>
        <v>0</v>
      </c>
      <c r="H56" s="121">
        <f>SUM(H57+H72+H78+H88+H101+H108+H112+H122+H129)</f>
        <v>0</v>
      </c>
      <c r="I56" s="114" t="e">
        <f t="shared" si="1"/>
        <v>#DIV/0!</v>
      </c>
      <c r="J56" s="115" t="e">
        <f t="shared" si="2"/>
        <v>#DIV/0!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0</v>
      </c>
      <c r="E57" s="110">
        <f>SUM(E58:E71)</f>
        <v>0</v>
      </c>
      <c r="F57" s="111">
        <f t="shared" si="3"/>
        <v>0</v>
      </c>
      <c r="G57" s="112">
        <f>SUM(G58:G71)</f>
        <v>0</v>
      </c>
      <c r="H57" s="113">
        <f>SUM(H58:H71)</f>
        <v>0</v>
      </c>
      <c r="I57" s="114" t="e">
        <f t="shared" si="1"/>
        <v>#DIV/0!</v>
      </c>
      <c r="J57" s="115" t="e">
        <f t="shared" si="2"/>
        <v>#DIV/0!</v>
      </c>
    </row>
    <row r="58" spans="1:10" x14ac:dyDescent="0.25">
      <c r="A58" s="45"/>
      <c r="B58" s="134" t="s">
        <v>120</v>
      </c>
      <c r="C58" s="135">
        <v>613111</v>
      </c>
      <c r="D58" s="85"/>
      <c r="E58" s="85"/>
      <c r="F58" s="143">
        <f t="shared" si="3"/>
        <v>0</v>
      </c>
      <c r="G58" s="86"/>
      <c r="H58" s="127"/>
      <c r="I58" s="128" t="e">
        <f t="shared" si="1"/>
        <v>#DIV/0!</v>
      </c>
      <c r="J58" s="129" t="e">
        <f t="shared" si="2"/>
        <v>#DIV/0!</v>
      </c>
    </row>
    <row r="59" spans="1:10" x14ac:dyDescent="0.25">
      <c r="A59" s="45"/>
      <c r="B59" s="134" t="s">
        <v>121</v>
      </c>
      <c r="C59" s="135">
        <v>613112</v>
      </c>
      <c r="D59" s="85"/>
      <c r="E59" s="85"/>
      <c r="F59" s="143">
        <f t="shared" si="3"/>
        <v>0</v>
      </c>
      <c r="G59" s="86"/>
      <c r="H59" s="127"/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122</v>
      </c>
      <c r="C60" s="135">
        <v>613113</v>
      </c>
      <c r="D60" s="85"/>
      <c r="E60" s="85"/>
      <c r="F60" s="143">
        <f t="shared" si="3"/>
        <v>0</v>
      </c>
      <c r="G60" s="86"/>
      <c r="H60" s="127"/>
      <c r="I60" s="128" t="e">
        <f t="shared" si="1"/>
        <v>#DIV/0!</v>
      </c>
      <c r="J60" s="129" t="e">
        <f t="shared" si="2"/>
        <v>#DIV/0!</v>
      </c>
    </row>
    <row r="61" spans="1:10" x14ac:dyDescent="0.25">
      <c r="A61" s="45"/>
      <c r="B61" s="134" t="s">
        <v>123</v>
      </c>
      <c r="C61" s="135">
        <v>613114</v>
      </c>
      <c r="D61" s="85"/>
      <c r="E61" s="85"/>
      <c r="F61" s="143">
        <f t="shared" si="3"/>
        <v>0</v>
      </c>
      <c r="G61" s="86"/>
      <c r="H61" s="127"/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124</v>
      </c>
      <c r="C62" s="135">
        <v>613115</v>
      </c>
      <c r="D62" s="85"/>
      <c r="E62" s="85"/>
      <c r="F62" s="143">
        <f t="shared" si="3"/>
        <v>0</v>
      </c>
      <c r="G62" s="86"/>
      <c r="H62" s="127"/>
      <c r="I62" s="128" t="e">
        <f t="shared" si="1"/>
        <v>#DIV/0!</v>
      </c>
      <c r="J62" s="129" t="e">
        <f t="shared" si="2"/>
        <v>#DIV/0!</v>
      </c>
    </row>
    <row r="63" spans="1:10" x14ac:dyDescent="0.25">
      <c r="A63" s="45"/>
      <c r="B63" s="134" t="s">
        <v>125</v>
      </c>
      <c r="C63" s="135">
        <v>613116</v>
      </c>
      <c r="D63" s="85"/>
      <c r="E63" s="85"/>
      <c r="F63" s="143">
        <f t="shared" si="3"/>
        <v>0</v>
      </c>
      <c r="G63" s="86"/>
      <c r="H63" s="127"/>
      <c r="I63" s="128" t="e">
        <f t="shared" si="1"/>
        <v>#DIV/0!</v>
      </c>
      <c r="J63" s="129" t="e">
        <f t="shared" si="2"/>
        <v>#DIV/0!</v>
      </c>
    </row>
    <row r="64" spans="1:10" x14ac:dyDescent="0.25">
      <c r="A64" s="45"/>
      <c r="B64" s="134" t="s">
        <v>126</v>
      </c>
      <c r="C64" s="135">
        <v>613117</v>
      </c>
      <c r="D64" s="85"/>
      <c r="E64" s="85"/>
      <c r="F64" s="143">
        <f t="shared" si="3"/>
        <v>0</v>
      </c>
      <c r="G64" s="86"/>
      <c r="H64" s="127"/>
      <c r="I64" s="128" t="e">
        <f t="shared" si="1"/>
        <v>#DIV/0!</v>
      </c>
      <c r="J64" s="129" t="e">
        <f t="shared" si="2"/>
        <v>#DIV/0!</v>
      </c>
    </row>
    <row r="65" spans="1:10" x14ac:dyDescent="0.25">
      <c r="A65" s="45"/>
      <c r="B65" s="134" t="s">
        <v>127</v>
      </c>
      <c r="C65" s="135">
        <v>613121</v>
      </c>
      <c r="D65" s="85"/>
      <c r="E65" s="85"/>
      <c r="F65" s="143">
        <f t="shared" si="3"/>
        <v>0</v>
      </c>
      <c r="G65" s="86"/>
      <c r="H65" s="127"/>
      <c r="I65" s="128" t="e">
        <f t="shared" si="1"/>
        <v>#DIV/0!</v>
      </c>
      <c r="J65" s="129" t="e">
        <f t="shared" si="2"/>
        <v>#DIV/0!</v>
      </c>
    </row>
    <row r="66" spans="1:10" x14ac:dyDescent="0.25">
      <c r="A66" s="45"/>
      <c r="B66" s="134" t="s">
        <v>128</v>
      </c>
      <c r="C66" s="135">
        <v>613122</v>
      </c>
      <c r="D66" s="85"/>
      <c r="E66" s="85"/>
      <c r="F66" s="143">
        <f t="shared" si="3"/>
        <v>0</v>
      </c>
      <c r="G66" s="86"/>
      <c r="H66" s="127"/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129</v>
      </c>
      <c r="C67" s="135">
        <v>613123</v>
      </c>
      <c r="D67" s="85"/>
      <c r="E67" s="85"/>
      <c r="F67" s="143">
        <f t="shared" si="3"/>
        <v>0</v>
      </c>
      <c r="G67" s="86"/>
      <c r="H67" s="127"/>
      <c r="I67" s="128" t="e">
        <f t="shared" si="1"/>
        <v>#DIV/0!</v>
      </c>
      <c r="J67" s="129" t="e">
        <f t="shared" si="2"/>
        <v>#DIV/0!</v>
      </c>
    </row>
    <row r="68" spans="1:10" x14ac:dyDescent="0.25">
      <c r="A68" s="45"/>
      <c r="B68" s="134" t="s">
        <v>130</v>
      </c>
      <c r="C68" s="135">
        <v>613124</v>
      </c>
      <c r="D68" s="85"/>
      <c r="E68" s="85"/>
      <c r="F68" s="143">
        <f t="shared" si="3"/>
        <v>0</v>
      </c>
      <c r="G68" s="86"/>
      <c r="H68" s="127"/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131</v>
      </c>
      <c r="C69" s="135">
        <v>613125</v>
      </c>
      <c r="D69" s="85"/>
      <c r="E69" s="85"/>
      <c r="F69" s="143">
        <f t="shared" si="3"/>
        <v>0</v>
      </c>
      <c r="G69" s="86"/>
      <c r="H69" s="127"/>
      <c r="I69" s="128" t="e">
        <f t="shared" si="1"/>
        <v>#DIV/0!</v>
      </c>
      <c r="J69" s="129" t="e">
        <f t="shared" si="2"/>
        <v>#DIV/0!</v>
      </c>
    </row>
    <row r="70" spans="1:10" x14ac:dyDescent="0.25">
      <c r="A70" s="45"/>
      <c r="B70" s="134" t="s">
        <v>132</v>
      </c>
      <c r="C70" s="135">
        <v>613126</v>
      </c>
      <c r="D70" s="85"/>
      <c r="E70" s="85"/>
      <c r="F70" s="143">
        <f t="shared" si="3"/>
        <v>0</v>
      </c>
      <c r="G70" s="86"/>
      <c r="H70" s="127"/>
      <c r="I70" s="128" t="e">
        <f t="shared" si="1"/>
        <v>#DIV/0!</v>
      </c>
      <c r="J70" s="129" t="e">
        <f t="shared" si="2"/>
        <v>#DIV/0!</v>
      </c>
    </row>
    <row r="71" spans="1:10" x14ac:dyDescent="0.25">
      <c r="A71" s="45"/>
      <c r="B71" s="134" t="s">
        <v>133</v>
      </c>
      <c r="C71" s="135">
        <v>613127</v>
      </c>
      <c r="D71" s="85"/>
      <c r="E71" s="85"/>
      <c r="F71" s="143">
        <f t="shared" si="3"/>
        <v>0</v>
      </c>
      <c r="G71" s="86"/>
      <c r="H71" s="127"/>
      <c r="I71" s="128" t="e">
        <f t="shared" si="1"/>
        <v>#DIV/0!</v>
      </c>
      <c r="J71" s="129" t="e">
        <f t="shared" si="2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0</v>
      </c>
      <c r="E72" s="110">
        <f>SUM(E73:E77)</f>
        <v>0</v>
      </c>
      <c r="F72" s="111">
        <f t="shared" si="3"/>
        <v>0</v>
      </c>
      <c r="G72" s="112">
        <f>SUM(G73:G77)</f>
        <v>0</v>
      </c>
      <c r="H72" s="113">
        <f>SUM(H73:H77)</f>
        <v>0</v>
      </c>
      <c r="I72" s="114" t="e">
        <f t="shared" si="1"/>
        <v>#DIV/0!</v>
      </c>
      <c r="J72" s="115" t="e">
        <f t="shared" si="2"/>
        <v>#DIV/0!</v>
      </c>
    </row>
    <row r="73" spans="1:10" x14ac:dyDescent="0.25">
      <c r="A73" s="39"/>
      <c r="B73" s="136" t="s">
        <v>134</v>
      </c>
      <c r="C73" s="135">
        <v>613211</v>
      </c>
      <c r="D73" s="85"/>
      <c r="E73" s="85"/>
      <c r="F73" s="143">
        <f t="shared" si="3"/>
        <v>0</v>
      </c>
      <c r="G73" s="86"/>
      <c r="H73" s="87"/>
      <c r="I73" s="128" t="e">
        <f t="shared" si="1"/>
        <v>#DIV/0!</v>
      </c>
      <c r="J73" s="129" t="e">
        <f t="shared" si="2"/>
        <v>#DIV/0!</v>
      </c>
    </row>
    <row r="74" spans="1:10" x14ac:dyDescent="0.25">
      <c r="A74" s="39"/>
      <c r="B74" s="136" t="s">
        <v>135</v>
      </c>
      <c r="C74" s="135">
        <v>613212</v>
      </c>
      <c r="D74" s="85"/>
      <c r="E74" s="85"/>
      <c r="F74" s="143">
        <f t="shared" si="3"/>
        <v>0</v>
      </c>
      <c r="G74" s="86"/>
      <c r="H74" s="87"/>
      <c r="I74" s="128" t="e">
        <f t="shared" si="1"/>
        <v>#DIV/0!</v>
      </c>
      <c r="J74" s="129" t="e">
        <f t="shared" si="2"/>
        <v>#DIV/0!</v>
      </c>
    </row>
    <row r="75" spans="1:10" x14ac:dyDescent="0.25">
      <c r="A75" s="39"/>
      <c r="B75" s="136" t="s">
        <v>136</v>
      </c>
      <c r="C75" s="135">
        <v>613213</v>
      </c>
      <c r="D75" s="85"/>
      <c r="E75" s="85"/>
      <c r="F75" s="143">
        <f t="shared" si="3"/>
        <v>0</v>
      </c>
      <c r="G75" s="86"/>
      <c r="H75" s="87"/>
      <c r="I75" s="128" t="e">
        <f t="shared" si="1"/>
        <v>#DIV/0!</v>
      </c>
      <c r="J75" s="129" t="e">
        <f t="shared" si="2"/>
        <v>#DIV/0!</v>
      </c>
    </row>
    <row r="76" spans="1:10" x14ac:dyDescent="0.25">
      <c r="A76" s="39"/>
      <c r="B76" s="136" t="s">
        <v>137</v>
      </c>
      <c r="C76" s="135">
        <v>613221</v>
      </c>
      <c r="D76" s="85"/>
      <c r="E76" s="85"/>
      <c r="F76" s="143">
        <f t="shared" si="3"/>
        <v>0</v>
      </c>
      <c r="G76" s="86"/>
      <c r="H76" s="87"/>
      <c r="I76" s="128" t="e">
        <f t="shared" si="1"/>
        <v>#DIV/0!</v>
      </c>
      <c r="J76" s="129" t="e">
        <f t="shared" si="2"/>
        <v>#DIV/0!</v>
      </c>
    </row>
    <row r="77" spans="1:10" x14ac:dyDescent="0.25">
      <c r="A77" s="39"/>
      <c r="B77" s="136"/>
      <c r="C77" s="135"/>
      <c r="D77" s="85"/>
      <c r="E77" s="85"/>
      <c r="F77" s="143">
        <f t="shared" si="3"/>
        <v>0</v>
      </c>
      <c r="G77" s="86"/>
      <c r="H77" s="87"/>
      <c r="I77" s="128" t="e">
        <f t="shared" si="1"/>
        <v>#DIV/0!</v>
      </c>
      <c r="J77" s="129" t="e">
        <f t="shared" si="2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0</v>
      </c>
      <c r="E78" s="110">
        <f>SUM(E79:E87)</f>
        <v>0</v>
      </c>
      <c r="F78" s="111">
        <f t="shared" si="3"/>
        <v>0</v>
      </c>
      <c r="G78" s="112">
        <f>SUM(G79:G87)</f>
        <v>0</v>
      </c>
      <c r="H78" s="113">
        <f>SUM(H79:H87)</f>
        <v>0</v>
      </c>
      <c r="I78" s="114" t="e">
        <f t="shared" si="1"/>
        <v>#DIV/0!</v>
      </c>
      <c r="J78" s="115" t="e">
        <f t="shared" si="2"/>
        <v>#DIV/0!</v>
      </c>
    </row>
    <row r="79" spans="1:10" x14ac:dyDescent="0.25">
      <c r="A79" s="45"/>
      <c r="B79" s="134" t="s">
        <v>138</v>
      </c>
      <c r="C79" s="135">
        <v>613311</v>
      </c>
      <c r="D79" s="85"/>
      <c r="E79" s="85"/>
      <c r="F79" s="143">
        <f t="shared" si="3"/>
        <v>0</v>
      </c>
      <c r="G79" s="86"/>
      <c r="H79" s="87"/>
      <c r="I79" s="128" t="e">
        <f t="shared" si="1"/>
        <v>#DIV/0!</v>
      </c>
      <c r="J79" s="129" t="e">
        <f t="shared" si="2"/>
        <v>#DIV/0!</v>
      </c>
    </row>
    <row r="80" spans="1:10" x14ac:dyDescent="0.25">
      <c r="A80" s="45"/>
      <c r="B80" s="134" t="s">
        <v>139</v>
      </c>
      <c r="C80" s="135">
        <v>613312</v>
      </c>
      <c r="D80" s="85"/>
      <c r="E80" s="85"/>
      <c r="F80" s="143">
        <f t="shared" si="3"/>
        <v>0</v>
      </c>
      <c r="G80" s="86"/>
      <c r="H80" s="87"/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140</v>
      </c>
      <c r="C81" s="135">
        <v>613316</v>
      </c>
      <c r="D81" s="85"/>
      <c r="E81" s="85"/>
      <c r="F81" s="143">
        <f t="shared" si="3"/>
        <v>0</v>
      </c>
      <c r="G81" s="86"/>
      <c r="H81" s="87"/>
      <c r="I81" s="128" t="e">
        <f t="shared" ref="I81:I215" si="4">SUM(G81/F81)</f>
        <v>#DIV/0!</v>
      </c>
      <c r="J81" s="129" t="e">
        <f t="shared" ref="J81:J215" si="5">SUM(G81/H81)</f>
        <v>#DIV/0!</v>
      </c>
    </row>
    <row r="82" spans="1:10" x14ac:dyDescent="0.25">
      <c r="A82" s="45"/>
      <c r="B82" s="134" t="s">
        <v>141</v>
      </c>
      <c r="C82" s="135">
        <v>613321</v>
      </c>
      <c r="D82" s="85"/>
      <c r="E82" s="85"/>
      <c r="F82" s="143">
        <f t="shared" si="3"/>
        <v>0</v>
      </c>
      <c r="G82" s="86"/>
      <c r="H82" s="87"/>
      <c r="I82" s="128" t="e">
        <f t="shared" si="4"/>
        <v>#DIV/0!</v>
      </c>
      <c r="J82" s="129" t="e">
        <f t="shared" si="5"/>
        <v>#DIV/0!</v>
      </c>
    </row>
    <row r="83" spans="1:10" x14ac:dyDescent="0.25">
      <c r="A83" s="45"/>
      <c r="B83" s="134" t="s">
        <v>142</v>
      </c>
      <c r="C83" s="135">
        <v>613322</v>
      </c>
      <c r="D83" s="85"/>
      <c r="E83" s="85"/>
      <c r="F83" s="143">
        <f t="shared" si="3"/>
        <v>0</v>
      </c>
      <c r="G83" s="86"/>
      <c r="H83" s="87"/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143</v>
      </c>
      <c r="C84" s="135">
        <v>613323</v>
      </c>
      <c r="D84" s="85"/>
      <c r="E84" s="85"/>
      <c r="F84" s="143">
        <f t="shared" si="3"/>
        <v>0</v>
      </c>
      <c r="G84" s="86"/>
      <c r="H84" s="87"/>
      <c r="I84" s="128" t="e">
        <f t="shared" si="4"/>
        <v>#DIV/0!</v>
      </c>
      <c r="J84" s="129" t="e">
        <f t="shared" si="5"/>
        <v>#DIV/0!</v>
      </c>
    </row>
    <row r="85" spans="1:10" x14ac:dyDescent="0.25">
      <c r="A85" s="45"/>
      <c r="B85" s="134" t="s">
        <v>144</v>
      </c>
      <c r="C85" s="135">
        <v>613324</v>
      </c>
      <c r="D85" s="85"/>
      <c r="E85" s="85"/>
      <c r="F85" s="143">
        <f t="shared" si="3"/>
        <v>0</v>
      </c>
      <c r="G85" s="86"/>
      <c r="H85" s="87"/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145</v>
      </c>
      <c r="C86" s="135">
        <v>613326</v>
      </c>
      <c r="D86" s="85"/>
      <c r="E86" s="85"/>
      <c r="F86" s="143">
        <f t="shared" si="3"/>
        <v>0</v>
      </c>
      <c r="G86" s="86"/>
      <c r="H86" s="87"/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146</v>
      </c>
      <c r="C87" s="135">
        <v>613329</v>
      </c>
      <c r="D87" s="85"/>
      <c r="E87" s="85"/>
      <c r="F87" s="143">
        <f t="shared" si="3"/>
        <v>0</v>
      </c>
      <c r="G87" s="86"/>
      <c r="H87" s="87"/>
      <c r="I87" s="128" t="e">
        <f t="shared" si="4"/>
        <v>#DIV/0!</v>
      </c>
      <c r="J87" s="129" t="e">
        <f t="shared" si="5"/>
        <v>#DIV/0!</v>
      </c>
    </row>
    <row r="88" spans="1:10" ht="24.75" x14ac:dyDescent="0.25">
      <c r="A88" s="123">
        <v>10</v>
      </c>
      <c r="B88" s="108" t="s">
        <v>34</v>
      </c>
      <c r="C88" s="109">
        <v>613400</v>
      </c>
      <c r="D88" s="110">
        <f>SUM(D89:D100)</f>
        <v>0</v>
      </c>
      <c r="E88" s="110">
        <f>SUM(E89:E100)</f>
        <v>0</v>
      </c>
      <c r="F88" s="111">
        <f t="shared" si="3"/>
        <v>0</v>
      </c>
      <c r="G88" s="112">
        <f>SUM(G89:G100)</f>
        <v>0</v>
      </c>
      <c r="H88" s="113">
        <f>SUM(H89:H100)</f>
        <v>0</v>
      </c>
      <c r="I88" s="114" t="e">
        <f t="shared" si="4"/>
        <v>#DIV/0!</v>
      </c>
      <c r="J88" s="115" t="e">
        <f t="shared" si="5"/>
        <v>#DIV/0!</v>
      </c>
    </row>
    <row r="89" spans="1:10" x14ac:dyDescent="0.25">
      <c r="A89" s="39"/>
      <c r="B89" s="134" t="s">
        <v>147</v>
      </c>
      <c r="C89" s="135">
        <v>613411</v>
      </c>
      <c r="D89" s="85"/>
      <c r="E89" s="85"/>
      <c r="F89" s="143">
        <f t="shared" si="3"/>
        <v>0</v>
      </c>
      <c r="G89" s="86"/>
      <c r="H89" s="127"/>
      <c r="I89" s="128" t="e">
        <f t="shared" si="4"/>
        <v>#DIV/0!</v>
      </c>
      <c r="J89" s="129" t="e">
        <f t="shared" si="5"/>
        <v>#DIV/0!</v>
      </c>
    </row>
    <row r="90" spans="1:10" x14ac:dyDescent="0.25">
      <c r="A90" s="39"/>
      <c r="B90" s="134" t="s">
        <v>148</v>
      </c>
      <c r="C90" s="135">
        <v>613412</v>
      </c>
      <c r="D90" s="85"/>
      <c r="E90" s="85"/>
      <c r="F90" s="143">
        <f t="shared" si="3"/>
        <v>0</v>
      </c>
      <c r="G90" s="86"/>
      <c r="H90" s="127"/>
      <c r="I90" s="128" t="e">
        <f t="shared" si="4"/>
        <v>#DIV/0!</v>
      </c>
      <c r="J90" s="129" t="e">
        <f t="shared" si="5"/>
        <v>#DIV/0!</v>
      </c>
    </row>
    <row r="91" spans="1:10" x14ac:dyDescent="0.25">
      <c r="A91" s="39"/>
      <c r="B91" s="134" t="s">
        <v>149</v>
      </c>
      <c r="C91" s="135">
        <v>613414</v>
      </c>
      <c r="D91" s="85"/>
      <c r="E91" s="85"/>
      <c r="F91" s="143">
        <f t="shared" si="3"/>
        <v>0</v>
      </c>
      <c r="G91" s="86"/>
      <c r="H91" s="127"/>
      <c r="I91" s="128" t="e">
        <f t="shared" si="4"/>
        <v>#DIV/0!</v>
      </c>
      <c r="J91" s="129" t="e">
        <f t="shared" si="5"/>
        <v>#DIV/0!</v>
      </c>
    </row>
    <row r="92" spans="1:10" x14ac:dyDescent="0.25">
      <c r="A92" s="39"/>
      <c r="B92" s="134" t="s">
        <v>150</v>
      </c>
      <c r="C92" s="135">
        <v>613415</v>
      </c>
      <c r="D92" s="85"/>
      <c r="E92" s="85"/>
      <c r="F92" s="143">
        <f t="shared" si="3"/>
        <v>0</v>
      </c>
      <c r="G92" s="86"/>
      <c r="H92" s="127"/>
      <c r="I92" s="128" t="e">
        <f t="shared" si="4"/>
        <v>#DIV/0!</v>
      </c>
      <c r="J92" s="129" t="e">
        <f t="shared" si="5"/>
        <v>#DIV/0!</v>
      </c>
    </row>
    <row r="93" spans="1:10" x14ac:dyDescent="0.25">
      <c r="A93" s="39"/>
      <c r="B93" s="134" t="s">
        <v>151</v>
      </c>
      <c r="C93" s="135">
        <v>613416</v>
      </c>
      <c r="D93" s="85"/>
      <c r="E93" s="85"/>
      <c r="F93" s="143">
        <f t="shared" si="3"/>
        <v>0</v>
      </c>
      <c r="G93" s="86"/>
      <c r="H93" s="127"/>
      <c r="I93" s="128" t="e">
        <f t="shared" si="4"/>
        <v>#DIV/0!</v>
      </c>
      <c r="J93" s="129" t="e">
        <f t="shared" si="5"/>
        <v>#DIV/0!</v>
      </c>
    </row>
    <row r="94" spans="1:10" x14ac:dyDescent="0.25">
      <c r="A94" s="39"/>
      <c r="B94" s="137" t="s">
        <v>152</v>
      </c>
      <c r="C94" s="138">
        <v>613417</v>
      </c>
      <c r="D94" s="85"/>
      <c r="E94" s="85"/>
      <c r="F94" s="143">
        <f t="shared" si="3"/>
        <v>0</v>
      </c>
      <c r="G94" s="86"/>
      <c r="H94" s="127"/>
      <c r="I94" s="128" t="e">
        <f t="shared" si="4"/>
        <v>#DIV/0!</v>
      </c>
      <c r="J94" s="129" t="e">
        <f t="shared" si="5"/>
        <v>#DIV/0!</v>
      </c>
    </row>
    <row r="95" spans="1:10" x14ac:dyDescent="0.25">
      <c r="A95" s="39"/>
      <c r="B95" s="137" t="s">
        <v>153</v>
      </c>
      <c r="C95" s="138">
        <v>613418</v>
      </c>
      <c r="D95" s="85"/>
      <c r="E95" s="85"/>
      <c r="F95" s="143">
        <f t="shared" si="3"/>
        <v>0</v>
      </c>
      <c r="G95" s="86"/>
      <c r="H95" s="127"/>
      <c r="I95" s="128" t="e">
        <f t="shared" si="4"/>
        <v>#DIV/0!</v>
      </c>
      <c r="J95" s="129" t="e">
        <f t="shared" si="5"/>
        <v>#DIV/0!</v>
      </c>
    </row>
    <row r="96" spans="1:10" x14ac:dyDescent="0.25">
      <c r="A96" s="39"/>
      <c r="B96" s="137" t="s">
        <v>154</v>
      </c>
      <c r="C96" s="138">
        <v>613419</v>
      </c>
      <c r="D96" s="85"/>
      <c r="E96" s="85"/>
      <c r="F96" s="143">
        <f t="shared" si="3"/>
        <v>0</v>
      </c>
      <c r="G96" s="86"/>
      <c r="H96" s="127"/>
      <c r="I96" s="128" t="e">
        <f t="shared" si="4"/>
        <v>#DIV/0!</v>
      </c>
      <c r="J96" s="129" t="e">
        <f t="shared" si="5"/>
        <v>#DIV/0!</v>
      </c>
    </row>
    <row r="97" spans="1:10" x14ac:dyDescent="0.25">
      <c r="A97" s="39"/>
      <c r="B97" s="137" t="s">
        <v>155</v>
      </c>
      <c r="C97" s="138">
        <v>613481</v>
      </c>
      <c r="D97" s="85"/>
      <c r="E97" s="85"/>
      <c r="F97" s="143">
        <f t="shared" si="3"/>
        <v>0</v>
      </c>
      <c r="G97" s="86"/>
      <c r="H97" s="127"/>
      <c r="I97" s="128" t="e">
        <f t="shared" si="4"/>
        <v>#DIV/0!</v>
      </c>
      <c r="J97" s="129" t="e">
        <f t="shared" si="5"/>
        <v>#DIV/0!</v>
      </c>
    </row>
    <row r="98" spans="1:10" x14ac:dyDescent="0.25">
      <c r="A98" s="39"/>
      <c r="B98" s="134" t="s">
        <v>156</v>
      </c>
      <c r="C98" s="135">
        <v>613484</v>
      </c>
      <c r="D98" s="85"/>
      <c r="E98" s="85"/>
      <c r="F98" s="143">
        <f t="shared" si="3"/>
        <v>0</v>
      </c>
      <c r="G98" s="86"/>
      <c r="H98" s="127"/>
      <c r="I98" s="128" t="e">
        <f t="shared" si="4"/>
        <v>#DIV/0!</v>
      </c>
      <c r="J98" s="129" t="e">
        <f t="shared" si="5"/>
        <v>#DIV/0!</v>
      </c>
    </row>
    <row r="99" spans="1:10" x14ac:dyDescent="0.25">
      <c r="A99" s="39"/>
      <c r="B99" s="134" t="s">
        <v>157</v>
      </c>
      <c r="C99" s="135">
        <v>613487</v>
      </c>
      <c r="D99" s="85"/>
      <c r="E99" s="85"/>
      <c r="F99" s="143">
        <f t="shared" si="3"/>
        <v>0</v>
      </c>
      <c r="G99" s="86"/>
      <c r="H99" s="127"/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158</v>
      </c>
      <c r="C100" s="135">
        <v>613492</v>
      </c>
      <c r="D100" s="85"/>
      <c r="E100" s="85"/>
      <c r="F100" s="143">
        <f t="shared" si="3"/>
        <v>0</v>
      </c>
      <c r="G100" s="86"/>
      <c r="H100" s="127"/>
      <c r="I100" s="128" t="e">
        <f t="shared" si="4"/>
        <v>#DIV/0!</v>
      </c>
      <c r="J100" s="129" t="e">
        <f t="shared" si="5"/>
        <v>#DIV/0!</v>
      </c>
    </row>
    <row r="101" spans="1:10" ht="24.75" x14ac:dyDescent="0.25">
      <c r="A101" s="122">
        <v>11</v>
      </c>
      <c r="B101" s="108" t="s">
        <v>35</v>
      </c>
      <c r="C101" s="109">
        <v>613500</v>
      </c>
      <c r="D101" s="110">
        <f>SUM(D102:D107)</f>
        <v>0</v>
      </c>
      <c r="E101" s="110">
        <f>SUM(E102:E107)</f>
        <v>0</v>
      </c>
      <c r="F101" s="111">
        <f t="shared" si="3"/>
        <v>0</v>
      </c>
      <c r="G101" s="112">
        <f>SUM(G102:G107)</f>
        <v>0</v>
      </c>
      <c r="H101" s="113">
        <f>SUM(H102:H107)</f>
        <v>0</v>
      </c>
      <c r="I101" s="114" t="e">
        <f t="shared" si="4"/>
        <v>#DIV/0!</v>
      </c>
      <c r="J101" s="115" t="e">
        <f t="shared" si="5"/>
        <v>#DIV/0!</v>
      </c>
    </row>
    <row r="102" spans="1:10" x14ac:dyDescent="0.25">
      <c r="A102" s="45"/>
      <c r="B102" s="134" t="s">
        <v>159</v>
      </c>
      <c r="C102" s="135">
        <v>613511</v>
      </c>
      <c r="D102" s="85"/>
      <c r="E102" s="85"/>
      <c r="F102" s="143">
        <f t="shared" si="3"/>
        <v>0</v>
      </c>
      <c r="G102" s="86"/>
      <c r="H102" s="127"/>
      <c r="I102" s="128" t="e">
        <f t="shared" si="4"/>
        <v>#DIV/0!</v>
      </c>
      <c r="J102" s="129" t="e">
        <f t="shared" si="5"/>
        <v>#DIV/0!</v>
      </c>
    </row>
    <row r="103" spans="1:10" x14ac:dyDescent="0.25">
      <c r="A103" s="45"/>
      <c r="B103" s="134" t="s">
        <v>160</v>
      </c>
      <c r="C103" s="135">
        <v>613512</v>
      </c>
      <c r="D103" s="85"/>
      <c r="E103" s="85"/>
      <c r="F103" s="143">
        <f t="shared" si="3"/>
        <v>0</v>
      </c>
      <c r="G103" s="86"/>
      <c r="H103" s="127"/>
      <c r="I103" s="128" t="e">
        <f t="shared" si="4"/>
        <v>#DIV/0!</v>
      </c>
      <c r="J103" s="129" t="e">
        <f t="shared" si="5"/>
        <v>#DIV/0!</v>
      </c>
    </row>
    <row r="104" spans="1:10" x14ac:dyDescent="0.25">
      <c r="A104" s="45"/>
      <c r="B104" s="134" t="s">
        <v>161</v>
      </c>
      <c r="C104" s="135">
        <v>613513</v>
      </c>
      <c r="D104" s="85"/>
      <c r="E104" s="85"/>
      <c r="F104" s="143">
        <f t="shared" si="3"/>
        <v>0</v>
      </c>
      <c r="G104" s="86"/>
      <c r="H104" s="127"/>
      <c r="I104" s="128" t="e">
        <f t="shared" si="4"/>
        <v>#DIV/0!</v>
      </c>
      <c r="J104" s="129" t="e">
        <f t="shared" si="5"/>
        <v>#DIV/0!</v>
      </c>
    </row>
    <row r="105" spans="1:10" x14ac:dyDescent="0.25">
      <c r="A105" s="45"/>
      <c r="B105" s="134" t="s">
        <v>162</v>
      </c>
      <c r="C105" s="135">
        <v>613521</v>
      </c>
      <c r="D105" s="85"/>
      <c r="E105" s="85"/>
      <c r="F105" s="143">
        <f t="shared" si="3"/>
        <v>0</v>
      </c>
      <c r="G105" s="86"/>
      <c r="H105" s="127"/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163</v>
      </c>
      <c r="C106" s="135">
        <v>613523</v>
      </c>
      <c r="D106" s="85"/>
      <c r="E106" s="85"/>
      <c r="F106" s="143">
        <f t="shared" si="3"/>
        <v>0</v>
      </c>
      <c r="G106" s="86"/>
      <c r="H106" s="127"/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164</v>
      </c>
      <c r="C107" s="135">
        <v>613524</v>
      </c>
      <c r="D107" s="85"/>
      <c r="E107" s="85"/>
      <c r="F107" s="143">
        <f t="shared" si="3"/>
        <v>0</v>
      </c>
      <c r="G107" s="86"/>
      <c r="H107" s="127"/>
      <c r="I107" s="128" t="e">
        <f t="shared" si="4"/>
        <v>#DIV/0!</v>
      </c>
      <c r="J107" s="129" t="e">
        <f t="shared" si="5"/>
        <v>#DIV/0!</v>
      </c>
    </row>
    <row r="108" spans="1:10" ht="24.75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165</v>
      </c>
      <c r="C109" s="135">
        <v>613611</v>
      </c>
      <c r="D109" s="89"/>
      <c r="E109" s="89"/>
      <c r="F109" s="145">
        <f t="shared" si="3"/>
        <v>0</v>
      </c>
      <c r="G109" s="91"/>
      <c r="H109" s="127"/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166</v>
      </c>
      <c r="C110" s="135">
        <v>613614</v>
      </c>
      <c r="D110" s="89"/>
      <c r="E110" s="89"/>
      <c r="F110" s="145">
        <f t="shared" si="3"/>
        <v>0</v>
      </c>
      <c r="G110" s="91"/>
      <c r="H110" s="127"/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167</v>
      </c>
      <c r="C111" s="135">
        <v>613621</v>
      </c>
      <c r="D111" s="89"/>
      <c r="E111" s="89"/>
      <c r="F111" s="145">
        <f t="shared" si="3"/>
        <v>0</v>
      </c>
      <c r="G111" s="91"/>
      <c r="H111" s="127"/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0</v>
      </c>
      <c r="E112" s="124">
        <f>SUM(E113:E121)</f>
        <v>0</v>
      </c>
      <c r="F112" s="125">
        <f t="shared" si="3"/>
        <v>0</v>
      </c>
      <c r="G112" s="126">
        <f>SUM(G113:G121)</f>
        <v>0</v>
      </c>
      <c r="H112" s="113">
        <f>SUM(H113:H121)</f>
        <v>0</v>
      </c>
      <c r="I112" s="114" t="e">
        <f t="shared" si="4"/>
        <v>#DIV/0!</v>
      </c>
      <c r="J112" s="115" t="e">
        <f t="shared" si="5"/>
        <v>#DIV/0!</v>
      </c>
    </row>
    <row r="113" spans="1:10" x14ac:dyDescent="0.25">
      <c r="A113" s="45"/>
      <c r="B113" s="134" t="s">
        <v>168</v>
      </c>
      <c r="C113" s="135">
        <v>613711</v>
      </c>
      <c r="D113" s="89"/>
      <c r="E113" s="89"/>
      <c r="F113" s="145">
        <f t="shared" si="3"/>
        <v>0</v>
      </c>
      <c r="G113" s="91"/>
      <c r="H113" s="127"/>
      <c r="I113" s="128" t="e">
        <f t="shared" si="4"/>
        <v>#DIV/0!</v>
      </c>
      <c r="J113" s="129" t="e">
        <f t="shared" si="5"/>
        <v>#DIV/0!</v>
      </c>
    </row>
    <row r="114" spans="1:10" x14ac:dyDescent="0.25">
      <c r="A114" s="45"/>
      <c r="B114" s="134" t="s">
        <v>169</v>
      </c>
      <c r="C114" s="135">
        <v>613712</v>
      </c>
      <c r="D114" s="89"/>
      <c r="E114" s="89"/>
      <c r="F114" s="145">
        <f t="shared" si="3"/>
        <v>0</v>
      </c>
      <c r="G114" s="91"/>
      <c r="H114" s="127"/>
      <c r="I114" s="128" t="e">
        <f t="shared" si="4"/>
        <v>#DIV/0!</v>
      </c>
      <c r="J114" s="129" t="e">
        <f t="shared" si="5"/>
        <v>#DIV/0!</v>
      </c>
    </row>
    <row r="115" spans="1:10" x14ac:dyDescent="0.25">
      <c r="A115" s="45"/>
      <c r="B115" s="134" t="s">
        <v>170</v>
      </c>
      <c r="C115" s="135">
        <v>613713</v>
      </c>
      <c r="D115" s="89"/>
      <c r="E115" s="89"/>
      <c r="F115" s="145">
        <f t="shared" si="3"/>
        <v>0</v>
      </c>
      <c r="G115" s="91"/>
      <c r="H115" s="127"/>
      <c r="I115" s="128" t="e">
        <f t="shared" si="4"/>
        <v>#DIV/0!</v>
      </c>
      <c r="J115" s="129" t="e">
        <f t="shared" si="5"/>
        <v>#DIV/0!</v>
      </c>
    </row>
    <row r="116" spans="1:10" x14ac:dyDescent="0.25">
      <c r="A116" s="45"/>
      <c r="B116" s="134" t="s">
        <v>171</v>
      </c>
      <c r="C116" s="135">
        <v>613721</v>
      </c>
      <c r="D116" s="89"/>
      <c r="E116" s="89"/>
      <c r="F116" s="145">
        <f t="shared" si="3"/>
        <v>0</v>
      </c>
      <c r="G116" s="91"/>
      <c r="H116" s="127"/>
      <c r="I116" s="128" t="e">
        <f t="shared" si="4"/>
        <v>#DIV/0!</v>
      </c>
      <c r="J116" s="129" t="e">
        <f t="shared" si="5"/>
        <v>#DIV/0!</v>
      </c>
    </row>
    <row r="117" spans="1:10" x14ac:dyDescent="0.25">
      <c r="A117" s="45"/>
      <c r="B117" s="134" t="s">
        <v>172</v>
      </c>
      <c r="C117" s="135">
        <v>613722</v>
      </c>
      <c r="D117" s="89"/>
      <c r="E117" s="89"/>
      <c r="F117" s="145">
        <f t="shared" si="3"/>
        <v>0</v>
      </c>
      <c r="G117" s="91"/>
      <c r="H117" s="127"/>
      <c r="I117" s="128" t="e">
        <f t="shared" si="4"/>
        <v>#DIV/0!</v>
      </c>
      <c r="J117" s="129" t="e">
        <f t="shared" si="5"/>
        <v>#DIV/0!</v>
      </c>
    </row>
    <row r="118" spans="1:10" x14ac:dyDescent="0.25">
      <c r="A118" s="45"/>
      <c r="B118" s="134" t="s">
        <v>173</v>
      </c>
      <c r="C118" s="135">
        <v>613723</v>
      </c>
      <c r="D118" s="89"/>
      <c r="E118" s="89"/>
      <c r="F118" s="145">
        <f t="shared" si="3"/>
        <v>0</v>
      </c>
      <c r="G118" s="91"/>
      <c r="H118" s="127"/>
      <c r="I118" s="128" t="e">
        <f t="shared" si="4"/>
        <v>#DIV/0!</v>
      </c>
      <c r="J118" s="129" t="e">
        <f t="shared" si="5"/>
        <v>#DIV/0!</v>
      </c>
    </row>
    <row r="119" spans="1:10" x14ac:dyDescent="0.25">
      <c r="A119" s="45"/>
      <c r="B119" s="134" t="s">
        <v>174</v>
      </c>
      <c r="C119" s="139">
        <v>613726</v>
      </c>
      <c r="D119" s="89"/>
      <c r="E119" s="89"/>
      <c r="F119" s="145">
        <f t="shared" si="3"/>
        <v>0</v>
      </c>
      <c r="G119" s="91"/>
      <c r="H119" s="127"/>
      <c r="I119" s="128" t="e">
        <f t="shared" si="4"/>
        <v>#DIV/0!</v>
      </c>
      <c r="J119" s="129" t="e">
        <f t="shared" si="5"/>
        <v>#DIV/0!</v>
      </c>
    </row>
    <row r="120" spans="1:10" x14ac:dyDescent="0.25">
      <c r="A120" s="45"/>
      <c r="B120" s="134" t="s">
        <v>175</v>
      </c>
      <c r="C120" s="135">
        <v>613727</v>
      </c>
      <c r="D120" s="89"/>
      <c r="E120" s="89"/>
      <c r="F120" s="145">
        <f t="shared" si="3"/>
        <v>0</v>
      </c>
      <c r="G120" s="91"/>
      <c r="H120" s="127"/>
      <c r="I120" s="128" t="e">
        <f t="shared" si="4"/>
        <v>#DIV/0!</v>
      </c>
      <c r="J120" s="129" t="e">
        <f t="shared" si="5"/>
        <v>#DIV/0!</v>
      </c>
    </row>
    <row r="121" spans="1:10" x14ac:dyDescent="0.25">
      <c r="A121" s="45"/>
      <c r="B121" s="134" t="s">
        <v>176</v>
      </c>
      <c r="C121" s="135">
        <v>613728</v>
      </c>
      <c r="D121" s="89"/>
      <c r="E121" s="89"/>
      <c r="F121" s="145">
        <f t="shared" si="3"/>
        <v>0</v>
      </c>
      <c r="G121" s="91"/>
      <c r="H121" s="127"/>
      <c r="I121" s="128" t="e">
        <f t="shared" si="4"/>
        <v>#DIV/0!</v>
      </c>
      <c r="J121" s="129" t="e">
        <f t="shared" si="5"/>
        <v>#DIV/0!</v>
      </c>
    </row>
    <row r="122" spans="1:10" ht="36.75" x14ac:dyDescent="0.25">
      <c r="A122" s="123">
        <v>14</v>
      </c>
      <c r="B122" s="108" t="s">
        <v>38</v>
      </c>
      <c r="C122" s="109">
        <v>613800</v>
      </c>
      <c r="D122" s="124">
        <f>SUM(D123:D128)</f>
        <v>0</v>
      </c>
      <c r="E122" s="124">
        <f>SUM(E123:E128)</f>
        <v>0</v>
      </c>
      <c r="F122" s="125">
        <f t="shared" si="3"/>
        <v>0</v>
      </c>
      <c r="G122" s="126">
        <f>SUM(G123:G128)</f>
        <v>0</v>
      </c>
      <c r="H122" s="113">
        <f>SUM(H123:H128)</f>
        <v>0</v>
      </c>
      <c r="I122" s="114" t="e">
        <f t="shared" si="4"/>
        <v>#DIV/0!</v>
      </c>
      <c r="J122" s="115" t="e">
        <f t="shared" si="5"/>
        <v>#DIV/0!</v>
      </c>
    </row>
    <row r="123" spans="1:10" x14ac:dyDescent="0.25">
      <c r="A123" s="39"/>
      <c r="B123" s="134" t="s">
        <v>177</v>
      </c>
      <c r="C123" s="135">
        <v>613811</v>
      </c>
      <c r="D123" s="89"/>
      <c r="E123" s="89"/>
      <c r="F123" s="145">
        <f t="shared" si="3"/>
        <v>0</v>
      </c>
      <c r="G123" s="91"/>
      <c r="H123" s="87"/>
      <c r="I123" s="128" t="e">
        <f t="shared" si="4"/>
        <v>#DIV/0!</v>
      </c>
      <c r="J123" s="129" t="e">
        <f t="shared" si="5"/>
        <v>#DIV/0!</v>
      </c>
    </row>
    <row r="124" spans="1:10" x14ac:dyDescent="0.25">
      <c r="A124" s="39"/>
      <c r="B124" s="134" t="s">
        <v>178</v>
      </c>
      <c r="C124" s="135">
        <v>613813</v>
      </c>
      <c r="D124" s="89"/>
      <c r="E124" s="89"/>
      <c r="F124" s="145">
        <f t="shared" si="3"/>
        <v>0</v>
      </c>
      <c r="G124" s="91"/>
      <c r="H124" s="87"/>
      <c r="I124" s="128" t="e">
        <f t="shared" si="4"/>
        <v>#DIV/0!</v>
      </c>
      <c r="J124" s="129" t="e">
        <f t="shared" si="5"/>
        <v>#DIV/0!</v>
      </c>
    </row>
    <row r="125" spans="1:10" x14ac:dyDescent="0.25">
      <c r="A125" s="39"/>
      <c r="B125" s="134" t="s">
        <v>179</v>
      </c>
      <c r="C125" s="135">
        <v>613814</v>
      </c>
      <c r="D125" s="89"/>
      <c r="E125" s="89"/>
      <c r="F125" s="145">
        <f t="shared" si="3"/>
        <v>0</v>
      </c>
      <c r="G125" s="91"/>
      <c r="H125" s="87"/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180</v>
      </c>
      <c r="C126" s="135">
        <v>613815</v>
      </c>
      <c r="D126" s="89"/>
      <c r="E126" s="89"/>
      <c r="F126" s="145">
        <f t="shared" si="3"/>
        <v>0</v>
      </c>
      <c r="G126" s="91"/>
      <c r="H126" s="87"/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181</v>
      </c>
      <c r="C127" s="135">
        <v>613821</v>
      </c>
      <c r="D127" s="89"/>
      <c r="E127" s="89"/>
      <c r="F127" s="145">
        <f t="shared" si="3"/>
        <v>0</v>
      </c>
      <c r="G127" s="91"/>
      <c r="H127" s="87"/>
      <c r="I127" s="128" t="e">
        <f t="shared" si="4"/>
        <v>#DIV/0!</v>
      </c>
      <c r="J127" s="129" t="e">
        <f t="shared" si="5"/>
        <v>#DIV/0!</v>
      </c>
    </row>
    <row r="128" spans="1:10" x14ac:dyDescent="0.25">
      <c r="A128" s="39"/>
      <c r="B128" s="134" t="s">
        <v>182</v>
      </c>
      <c r="C128" s="135">
        <v>613832</v>
      </c>
      <c r="D128" s="89"/>
      <c r="E128" s="89"/>
      <c r="F128" s="145">
        <f t="shared" si="3"/>
        <v>0</v>
      </c>
      <c r="G128" s="91"/>
      <c r="H128" s="87"/>
      <c r="I128" s="128" t="e">
        <f t="shared" si="4"/>
        <v>#DIV/0!</v>
      </c>
      <c r="J128" s="129" t="e">
        <f t="shared" si="5"/>
        <v>#DIV/0!</v>
      </c>
    </row>
    <row r="129" spans="1:10" ht="24.75" x14ac:dyDescent="0.25">
      <c r="A129" s="122">
        <v>15</v>
      </c>
      <c r="B129" s="108" t="s">
        <v>39</v>
      </c>
      <c r="C129" s="109">
        <v>613900</v>
      </c>
      <c r="D129" s="124">
        <f>SUM(D130:D161)</f>
        <v>0</v>
      </c>
      <c r="E129" s="124">
        <f>SUM(E130:E161)</f>
        <v>0</v>
      </c>
      <c r="F129" s="125">
        <f t="shared" si="3"/>
        <v>0</v>
      </c>
      <c r="G129" s="126">
        <f>SUM(G130:G161)</f>
        <v>0</v>
      </c>
      <c r="H129" s="113">
        <f>SUM(H130:H161)</f>
        <v>0</v>
      </c>
      <c r="I129" s="114" t="e">
        <f t="shared" si="4"/>
        <v>#DIV/0!</v>
      </c>
      <c r="J129" s="115" t="e">
        <f t="shared" si="5"/>
        <v>#DIV/0!</v>
      </c>
    </row>
    <row r="130" spans="1:10" x14ac:dyDescent="0.25">
      <c r="A130" s="45"/>
      <c r="B130" s="134" t="s">
        <v>183</v>
      </c>
      <c r="C130" s="135">
        <v>613911</v>
      </c>
      <c r="D130" s="89"/>
      <c r="E130" s="89"/>
      <c r="F130" s="145">
        <f t="shared" si="3"/>
        <v>0</v>
      </c>
      <c r="G130" s="91"/>
      <c r="H130" s="127"/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184</v>
      </c>
      <c r="C131" s="138">
        <v>613912</v>
      </c>
      <c r="D131" s="89"/>
      <c r="E131" s="89"/>
      <c r="F131" s="145">
        <f t="shared" si="3"/>
        <v>0</v>
      </c>
      <c r="G131" s="91"/>
      <c r="H131" s="127"/>
      <c r="I131" s="128" t="e">
        <f t="shared" si="4"/>
        <v>#DIV/0!</v>
      </c>
      <c r="J131" s="129" t="e">
        <f t="shared" si="5"/>
        <v>#DIV/0!</v>
      </c>
    </row>
    <row r="132" spans="1:10" x14ac:dyDescent="0.25">
      <c r="A132" s="45"/>
      <c r="B132" s="137" t="s">
        <v>185</v>
      </c>
      <c r="C132" s="138">
        <v>613913</v>
      </c>
      <c r="D132" s="89"/>
      <c r="E132" s="89"/>
      <c r="F132" s="145">
        <f t="shared" si="3"/>
        <v>0</v>
      </c>
      <c r="G132" s="91"/>
      <c r="H132" s="127"/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186</v>
      </c>
      <c r="C133" s="138">
        <v>613914</v>
      </c>
      <c r="D133" s="89"/>
      <c r="E133" s="89"/>
      <c r="F133" s="145">
        <f t="shared" si="3"/>
        <v>0</v>
      </c>
      <c r="G133" s="91"/>
      <c r="H133" s="127"/>
      <c r="I133" s="128" t="e">
        <f t="shared" si="4"/>
        <v>#DIV/0!</v>
      </c>
      <c r="J133" s="129" t="e">
        <f t="shared" si="5"/>
        <v>#DIV/0!</v>
      </c>
    </row>
    <row r="134" spans="1:10" x14ac:dyDescent="0.25">
      <c r="A134" s="45"/>
      <c r="B134" s="137" t="s">
        <v>187</v>
      </c>
      <c r="C134" s="138">
        <v>613915</v>
      </c>
      <c r="D134" s="89"/>
      <c r="E134" s="89"/>
      <c r="F134" s="145">
        <f t="shared" si="3"/>
        <v>0</v>
      </c>
      <c r="G134" s="91"/>
      <c r="H134" s="127"/>
      <c r="I134" s="128" t="e">
        <f t="shared" si="4"/>
        <v>#DIV/0!</v>
      </c>
      <c r="J134" s="129" t="e">
        <f t="shared" si="5"/>
        <v>#DIV/0!</v>
      </c>
    </row>
    <row r="135" spans="1:10" x14ac:dyDescent="0.25">
      <c r="A135" s="45"/>
      <c r="B135" s="137" t="s">
        <v>188</v>
      </c>
      <c r="C135" s="138">
        <v>613918</v>
      </c>
      <c r="D135" s="89"/>
      <c r="E135" s="89"/>
      <c r="F135" s="145">
        <f t="shared" si="3"/>
        <v>0</v>
      </c>
      <c r="G135" s="91"/>
      <c r="H135" s="127"/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189</v>
      </c>
      <c r="C136" s="138">
        <v>613919</v>
      </c>
      <c r="D136" s="89"/>
      <c r="E136" s="89"/>
      <c r="F136" s="145">
        <f t="shared" si="3"/>
        <v>0</v>
      </c>
      <c r="G136" s="91"/>
      <c r="H136" s="127"/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190</v>
      </c>
      <c r="C137" s="138">
        <v>613921</v>
      </c>
      <c r="D137" s="89"/>
      <c r="E137" s="89"/>
      <c r="F137" s="145">
        <f t="shared" si="3"/>
        <v>0</v>
      </c>
      <c r="G137" s="91"/>
      <c r="H137" s="127"/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191</v>
      </c>
      <c r="C138" s="138">
        <v>613922</v>
      </c>
      <c r="D138" s="89"/>
      <c r="E138" s="89"/>
      <c r="F138" s="145">
        <f t="shared" si="3"/>
        <v>0</v>
      </c>
      <c r="G138" s="91"/>
      <c r="H138" s="127"/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192</v>
      </c>
      <c r="C139" s="138">
        <v>613923</v>
      </c>
      <c r="D139" s="89"/>
      <c r="E139" s="89"/>
      <c r="F139" s="145">
        <f t="shared" si="3"/>
        <v>0</v>
      </c>
      <c r="G139" s="91"/>
      <c r="H139" s="127"/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193</v>
      </c>
      <c r="C140" s="138">
        <v>613924</v>
      </c>
      <c r="D140" s="89"/>
      <c r="E140" s="89"/>
      <c r="F140" s="145">
        <f t="shared" si="3"/>
        <v>0</v>
      </c>
      <c r="G140" s="91"/>
      <c r="H140" s="127"/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194</v>
      </c>
      <c r="C141" s="138">
        <v>613932</v>
      </c>
      <c r="D141" s="89"/>
      <c r="E141" s="89"/>
      <c r="F141" s="145">
        <f t="shared" si="3"/>
        <v>0</v>
      </c>
      <c r="G141" s="91"/>
      <c r="H141" s="127"/>
      <c r="I141" s="128" t="e">
        <f t="shared" si="4"/>
        <v>#DIV/0!</v>
      </c>
      <c r="J141" s="129" t="e">
        <f t="shared" si="5"/>
        <v>#DIV/0!</v>
      </c>
    </row>
    <row r="142" spans="1:10" x14ac:dyDescent="0.25">
      <c r="A142" s="45"/>
      <c r="B142" s="137" t="s">
        <v>195</v>
      </c>
      <c r="C142" s="138">
        <v>613934</v>
      </c>
      <c r="D142" s="89"/>
      <c r="E142" s="89"/>
      <c r="F142" s="145">
        <f t="shared" si="3"/>
        <v>0</v>
      </c>
      <c r="G142" s="91"/>
      <c r="H142" s="127"/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196</v>
      </c>
      <c r="C143" s="138">
        <v>613936</v>
      </c>
      <c r="D143" s="89"/>
      <c r="E143" s="89"/>
      <c r="F143" s="145">
        <f t="shared" si="3"/>
        <v>0</v>
      </c>
      <c r="G143" s="91"/>
      <c r="H143" s="127"/>
      <c r="I143" s="128" t="e">
        <f t="shared" si="4"/>
        <v>#DIV/0!</v>
      </c>
      <c r="J143" s="129" t="e">
        <f t="shared" si="5"/>
        <v>#DIV/0!</v>
      </c>
    </row>
    <row r="144" spans="1:10" x14ac:dyDescent="0.25">
      <c r="A144" s="45"/>
      <c r="B144" s="137" t="s">
        <v>197</v>
      </c>
      <c r="C144" s="138">
        <v>613937</v>
      </c>
      <c r="D144" s="89"/>
      <c r="E144" s="89"/>
      <c r="F144" s="145">
        <f t="shared" si="3"/>
        <v>0</v>
      </c>
      <c r="G144" s="91"/>
      <c r="H144" s="127"/>
      <c r="I144" s="128" t="e">
        <f t="shared" si="4"/>
        <v>#DIV/0!</v>
      </c>
      <c r="J144" s="129" t="e">
        <f t="shared" si="5"/>
        <v>#DIV/0!</v>
      </c>
    </row>
    <row r="145" spans="1:10" x14ac:dyDescent="0.25">
      <c r="A145" s="45"/>
      <c r="B145" s="137" t="s">
        <v>198</v>
      </c>
      <c r="C145" s="138">
        <v>613938</v>
      </c>
      <c r="D145" s="89"/>
      <c r="E145" s="89"/>
      <c r="F145" s="145">
        <f t="shared" si="3"/>
        <v>0</v>
      </c>
      <c r="G145" s="91"/>
      <c r="H145" s="127"/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199</v>
      </c>
      <c r="C146" s="138">
        <v>613939</v>
      </c>
      <c r="D146" s="89"/>
      <c r="E146" s="89"/>
      <c r="F146" s="145">
        <f t="shared" si="3"/>
        <v>0</v>
      </c>
      <c r="G146" s="91"/>
      <c r="H146" s="127"/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200</v>
      </c>
      <c r="C147" s="138">
        <v>613941</v>
      </c>
      <c r="D147" s="89"/>
      <c r="E147" s="89"/>
      <c r="F147" s="145">
        <f t="shared" si="3"/>
        <v>0</v>
      </c>
      <c r="G147" s="91"/>
      <c r="H147" s="127"/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201</v>
      </c>
      <c r="C148" s="138">
        <v>613949</v>
      </c>
      <c r="D148" s="89"/>
      <c r="E148" s="89"/>
      <c r="F148" s="145">
        <f t="shared" si="3"/>
        <v>0</v>
      </c>
      <c r="G148" s="91"/>
      <c r="H148" s="127"/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182</v>
      </c>
      <c r="C149" s="138">
        <v>613961</v>
      </c>
      <c r="D149" s="89"/>
      <c r="E149" s="89"/>
      <c r="F149" s="145">
        <f t="shared" si="3"/>
        <v>0</v>
      </c>
      <c r="G149" s="91"/>
      <c r="H149" s="127"/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234</v>
      </c>
      <c r="C150" s="138">
        <v>613962</v>
      </c>
      <c r="D150" s="89"/>
      <c r="E150" s="89"/>
      <c r="F150" s="145">
        <f t="shared" si="3"/>
        <v>0</v>
      </c>
      <c r="G150" s="91"/>
      <c r="H150" s="127"/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202</v>
      </c>
      <c r="C151" s="138">
        <v>613966</v>
      </c>
      <c r="D151" s="89"/>
      <c r="E151" s="89"/>
      <c r="F151" s="145">
        <f t="shared" si="3"/>
        <v>0</v>
      </c>
      <c r="G151" s="91"/>
      <c r="H151" s="127"/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203</v>
      </c>
      <c r="C152" s="138">
        <v>613967</v>
      </c>
      <c r="D152" s="89"/>
      <c r="E152" s="89"/>
      <c r="F152" s="145">
        <f t="shared" si="3"/>
        <v>0</v>
      </c>
      <c r="G152" s="91"/>
      <c r="H152" s="127"/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204</v>
      </c>
      <c r="C153" s="138">
        <v>613968</v>
      </c>
      <c r="D153" s="89"/>
      <c r="E153" s="89"/>
      <c r="F153" s="145">
        <f t="shared" si="3"/>
        <v>0</v>
      </c>
      <c r="G153" s="91"/>
      <c r="H153" s="127"/>
      <c r="I153" s="128" t="e">
        <f t="shared" si="4"/>
        <v>#DIV/0!</v>
      </c>
      <c r="J153" s="129" t="e">
        <f t="shared" si="5"/>
        <v>#DIV/0!</v>
      </c>
    </row>
    <row r="154" spans="1:10" x14ac:dyDescent="0.25">
      <c r="A154" s="45"/>
      <c r="B154" s="137" t="s">
        <v>205</v>
      </c>
      <c r="C154" s="138">
        <v>613971</v>
      </c>
      <c r="D154" s="89"/>
      <c r="E154" s="89"/>
      <c r="F154" s="145">
        <f t="shared" si="3"/>
        <v>0</v>
      </c>
      <c r="G154" s="91"/>
      <c r="H154" s="127"/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206</v>
      </c>
      <c r="C155" s="138">
        <v>613972</v>
      </c>
      <c r="D155" s="89"/>
      <c r="E155" s="89"/>
      <c r="F155" s="145">
        <f t="shared" si="3"/>
        <v>0</v>
      </c>
      <c r="G155" s="91"/>
      <c r="H155" s="127"/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207</v>
      </c>
      <c r="C156" s="138">
        <v>613973</v>
      </c>
      <c r="D156" s="89"/>
      <c r="E156" s="89"/>
      <c r="F156" s="145">
        <f t="shared" si="3"/>
        <v>0</v>
      </c>
      <c r="G156" s="91"/>
      <c r="H156" s="127"/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208</v>
      </c>
      <c r="C157" s="138">
        <v>613985</v>
      </c>
      <c r="D157" s="89"/>
      <c r="E157" s="89"/>
      <c r="F157" s="145">
        <f t="shared" si="3"/>
        <v>0</v>
      </c>
      <c r="G157" s="91"/>
      <c r="H157" s="127"/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209</v>
      </c>
      <c r="C158" s="138">
        <v>613987</v>
      </c>
      <c r="D158" s="89"/>
      <c r="E158" s="89"/>
      <c r="F158" s="145">
        <f t="shared" si="3"/>
        <v>0</v>
      </c>
      <c r="G158" s="91"/>
      <c r="H158" s="127"/>
      <c r="I158" s="128" t="e">
        <f t="shared" si="4"/>
        <v>#DIV/0!</v>
      </c>
      <c r="J158" s="129" t="e">
        <f t="shared" si="5"/>
        <v>#DIV/0!</v>
      </c>
    </row>
    <row r="159" spans="1:10" x14ac:dyDescent="0.25">
      <c r="A159" s="45"/>
      <c r="B159" s="134" t="s">
        <v>210</v>
      </c>
      <c r="C159" s="135">
        <v>613989</v>
      </c>
      <c r="D159" s="89"/>
      <c r="E159" s="89"/>
      <c r="F159" s="145">
        <f t="shared" si="3"/>
        <v>0</v>
      </c>
      <c r="G159" s="91"/>
      <c r="H159" s="127"/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4" t="s">
        <v>211</v>
      </c>
      <c r="C160" s="135">
        <v>613991</v>
      </c>
      <c r="D160" s="89"/>
      <c r="E160" s="89"/>
      <c r="F160" s="145">
        <f t="shared" si="3"/>
        <v>0</v>
      </c>
      <c r="G160" s="91"/>
      <c r="H160" s="127"/>
      <c r="I160" s="128" t="e">
        <f t="shared" si="4"/>
        <v>#DIV/0!</v>
      </c>
      <c r="J160" s="129" t="e">
        <f t="shared" si="5"/>
        <v>#DIV/0!</v>
      </c>
    </row>
    <row r="161" spans="1:10" x14ac:dyDescent="0.25">
      <c r="A161" s="45"/>
      <c r="B161" s="50"/>
      <c r="C161" s="51"/>
      <c r="D161" s="89"/>
      <c r="E161" s="89"/>
      <c r="F161" s="145">
        <f t="shared" si="3"/>
        <v>0</v>
      </c>
      <c r="G161" s="91"/>
      <c r="H161" s="127">
        <v>0</v>
      </c>
      <c r="I161" s="128" t="e">
        <f t="shared" si="4"/>
        <v>#DIV/0!</v>
      </c>
      <c r="J161" s="129" t="e">
        <f t="shared" si="5"/>
        <v>#DIV/0!</v>
      </c>
    </row>
    <row r="162" spans="1:10" ht="36.75" x14ac:dyDescent="0.25">
      <c r="A162" s="39">
        <v>16</v>
      </c>
      <c r="B162" s="46" t="s">
        <v>40</v>
      </c>
      <c r="C162" s="47">
        <v>614000</v>
      </c>
      <c r="D162" s="90">
        <f>SUM(D163:D170)</f>
        <v>0</v>
      </c>
      <c r="E162" s="90">
        <f>SUM(E163:E170)</f>
        <v>0</v>
      </c>
      <c r="F162" s="90">
        <f t="shared" si="3"/>
        <v>0</v>
      </c>
      <c r="G162" s="83">
        <f>SUM(G163:G170)</f>
        <v>0</v>
      </c>
      <c r="H162" s="88">
        <f>SUM(H163:H170)</f>
        <v>0</v>
      </c>
      <c r="I162" s="114" t="e">
        <f t="shared" si="4"/>
        <v>#DIV/0!</v>
      </c>
      <c r="J162" s="115" t="e">
        <f t="shared" si="5"/>
        <v>#DIV/0!</v>
      </c>
    </row>
    <row r="163" spans="1:10" ht="24.75" x14ac:dyDescent="0.25">
      <c r="A163" s="45">
        <v>17</v>
      </c>
      <c r="B163" s="52" t="s">
        <v>41</v>
      </c>
      <c r="C163" s="51">
        <v>614100</v>
      </c>
      <c r="D163" s="89"/>
      <c r="E163" s="89"/>
      <c r="F163" s="90">
        <f t="shared" si="3"/>
        <v>0</v>
      </c>
      <c r="G163" s="91"/>
      <c r="H163" s="87"/>
      <c r="I163" s="114" t="e">
        <f t="shared" si="4"/>
        <v>#DIV/0!</v>
      </c>
      <c r="J163" s="115" t="e">
        <f t="shared" si="5"/>
        <v>#DIV/0!</v>
      </c>
    </row>
    <row r="164" spans="1:10" x14ac:dyDescent="0.25">
      <c r="A164" s="39">
        <v>18</v>
      </c>
      <c r="B164" s="52" t="s">
        <v>42</v>
      </c>
      <c r="C164" s="51">
        <v>614200</v>
      </c>
      <c r="D164" s="89"/>
      <c r="E164" s="89"/>
      <c r="F164" s="90">
        <f t="shared" si="3"/>
        <v>0</v>
      </c>
      <c r="G164" s="91"/>
      <c r="H164" s="87"/>
      <c r="I164" s="114" t="e">
        <f t="shared" si="4"/>
        <v>#DIV/0!</v>
      </c>
      <c r="J164" s="115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/>
      <c r="E165" s="89"/>
      <c r="F165" s="90">
        <f t="shared" si="3"/>
        <v>0</v>
      </c>
      <c r="G165" s="91"/>
      <c r="H165" s="87"/>
      <c r="I165" s="114" t="e">
        <f t="shared" si="4"/>
        <v>#DIV/0!</v>
      </c>
      <c r="J165" s="115" t="e">
        <f t="shared" si="5"/>
        <v>#DIV/0!</v>
      </c>
    </row>
    <row r="166" spans="1:10" ht="24.75" x14ac:dyDescent="0.25">
      <c r="A166" s="39">
        <v>20</v>
      </c>
      <c r="B166" s="50" t="s">
        <v>44</v>
      </c>
      <c r="C166" s="51">
        <v>614400</v>
      </c>
      <c r="D166" s="89"/>
      <c r="E166" s="89"/>
      <c r="F166" s="90">
        <f t="shared" si="3"/>
        <v>0</v>
      </c>
      <c r="G166" s="91"/>
      <c r="H166" s="87"/>
      <c r="I166" s="114" t="e">
        <f t="shared" si="4"/>
        <v>#DIV/0!</v>
      </c>
      <c r="J166" s="115" t="e">
        <f t="shared" si="5"/>
        <v>#DIV/0!</v>
      </c>
    </row>
    <row r="167" spans="1:10" ht="24.75" x14ac:dyDescent="0.25">
      <c r="A167" s="45">
        <v>21</v>
      </c>
      <c r="B167" s="53" t="s">
        <v>45</v>
      </c>
      <c r="C167" s="51">
        <v>614500</v>
      </c>
      <c r="D167" s="89"/>
      <c r="E167" s="89"/>
      <c r="F167" s="90">
        <f t="shared" si="3"/>
        <v>0</v>
      </c>
      <c r="G167" s="91"/>
      <c r="H167" s="87"/>
      <c r="I167" s="114" t="e">
        <f t="shared" si="4"/>
        <v>#DIV/0!</v>
      </c>
      <c r="J167" s="115" t="e">
        <f t="shared" si="5"/>
        <v>#DIV/0!</v>
      </c>
    </row>
    <row r="168" spans="1:10" ht="24.75" x14ac:dyDescent="0.25">
      <c r="A168" s="39">
        <v>22</v>
      </c>
      <c r="B168" s="50" t="s">
        <v>46</v>
      </c>
      <c r="C168" s="51">
        <v>614600</v>
      </c>
      <c r="D168" s="89"/>
      <c r="E168" s="89"/>
      <c r="F168" s="90">
        <f t="shared" si="3"/>
        <v>0</v>
      </c>
      <c r="G168" s="91"/>
      <c r="H168" s="87"/>
      <c r="I168" s="114" t="e">
        <f t="shared" si="4"/>
        <v>#DIV/0!</v>
      </c>
      <c r="J168" s="115" t="e">
        <f t="shared" si="5"/>
        <v>#DIV/0!</v>
      </c>
    </row>
    <row r="169" spans="1:10" ht="24.75" x14ac:dyDescent="0.25">
      <c r="A169" s="45">
        <v>23</v>
      </c>
      <c r="B169" s="52" t="s">
        <v>47</v>
      </c>
      <c r="C169" s="51">
        <v>614700</v>
      </c>
      <c r="D169" s="89"/>
      <c r="E169" s="89"/>
      <c r="F169" s="90">
        <f t="shared" si="3"/>
        <v>0</v>
      </c>
      <c r="G169" s="91"/>
      <c r="H169" s="87"/>
      <c r="I169" s="114" t="e">
        <f t="shared" si="4"/>
        <v>#DIV/0!</v>
      </c>
      <c r="J169" s="115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/>
      <c r="E170" s="89"/>
      <c r="F170" s="90">
        <f t="shared" si="3"/>
        <v>0</v>
      </c>
      <c r="G170" s="91"/>
      <c r="H170" s="87"/>
      <c r="I170" s="114" t="e">
        <f t="shared" si="4"/>
        <v>#DIV/0!</v>
      </c>
      <c r="J170" s="115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/>
      <c r="E171" s="89"/>
      <c r="F171" s="90"/>
      <c r="G171" s="85"/>
      <c r="H171" s="92"/>
      <c r="I171" s="114" t="e">
        <f t="shared" si="4"/>
        <v>#DIV/0!</v>
      </c>
      <c r="J171" s="115" t="e">
        <f t="shared" si="5"/>
        <v>#DIV/0!</v>
      </c>
    </row>
    <row r="172" spans="1:10" ht="24.75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3"/>
        <v>0</v>
      </c>
      <c r="G172" s="90">
        <f>SUM(G173:G175)</f>
        <v>0</v>
      </c>
      <c r="H172" s="93">
        <f>SUM(H173:H175)</f>
        <v>0</v>
      </c>
      <c r="I172" s="114" t="e">
        <f t="shared" si="4"/>
        <v>#DIV/0!</v>
      </c>
      <c r="J172" s="115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/>
      <c r="E173" s="89"/>
      <c r="F173" s="90">
        <f t="shared" si="3"/>
        <v>0</v>
      </c>
      <c r="G173" s="91"/>
      <c r="H173" s="87"/>
      <c r="I173" s="114" t="e">
        <f t="shared" si="4"/>
        <v>#DIV/0!</v>
      </c>
      <c r="J173" s="115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/>
      <c r="E174" s="89"/>
      <c r="F174" s="90">
        <f t="shared" si="3"/>
        <v>0</v>
      </c>
      <c r="G174" s="91"/>
      <c r="H174" s="87"/>
      <c r="I174" s="114" t="e">
        <f t="shared" si="4"/>
        <v>#DIV/0!</v>
      </c>
      <c r="J174" s="115" t="e">
        <f t="shared" si="5"/>
        <v>#DIV/0!</v>
      </c>
    </row>
    <row r="175" spans="1:10" ht="24.75" x14ac:dyDescent="0.25">
      <c r="A175" s="45">
        <v>29</v>
      </c>
      <c r="B175" s="50" t="s">
        <v>53</v>
      </c>
      <c r="C175" s="51">
        <v>616300</v>
      </c>
      <c r="D175" s="89"/>
      <c r="E175" s="89"/>
      <c r="F175" s="90">
        <f t="shared" si="3"/>
        <v>0</v>
      </c>
      <c r="G175" s="91"/>
      <c r="H175" s="87"/>
      <c r="I175" s="114" t="e">
        <f t="shared" si="4"/>
        <v>#DIV/0!</v>
      </c>
      <c r="J175" s="115" t="e">
        <f t="shared" si="5"/>
        <v>#DIV/0!</v>
      </c>
    </row>
    <row r="176" spans="1:10" ht="24.75" x14ac:dyDescent="0.25">
      <c r="A176" s="45">
        <v>30</v>
      </c>
      <c r="B176" s="40" t="s">
        <v>54</v>
      </c>
      <c r="C176" s="41"/>
      <c r="D176" s="42">
        <f>SUM(D177+D199)</f>
        <v>0</v>
      </c>
      <c r="E176" s="42">
        <f>SUM(E177+E199)</f>
        <v>0</v>
      </c>
      <c r="F176" s="42">
        <f>SUM(D176+E176)</f>
        <v>0</v>
      </c>
      <c r="G176" s="94">
        <f>SUM(G177+G199)</f>
        <v>0</v>
      </c>
      <c r="H176" s="94">
        <f>SUM(H177+H199)</f>
        <v>0</v>
      </c>
      <c r="I176" s="114" t="e">
        <f t="shared" si="4"/>
        <v>#DIV/0!</v>
      </c>
      <c r="J176" s="115" t="e">
        <f t="shared" si="5"/>
        <v>#DIV/0!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0</v>
      </c>
      <c r="E177" s="90">
        <f>SUM(E178+E179+E180+E195+E196+E198)</f>
        <v>0</v>
      </c>
      <c r="F177" s="90">
        <f t="shared" si="3"/>
        <v>0</v>
      </c>
      <c r="G177" s="95">
        <f>SUM(G178+G179+G180+G195+G196+G198)</f>
        <v>0</v>
      </c>
      <c r="H177" s="90">
        <f>SUM(H178+H179+H180+H195+H196+H198)</f>
        <v>0</v>
      </c>
      <c r="I177" s="114" t="e">
        <f t="shared" si="4"/>
        <v>#DIV/0!</v>
      </c>
      <c r="J177" s="115" t="e">
        <f t="shared" si="5"/>
        <v>#DIV/0!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/>
      <c r="E178" s="89"/>
      <c r="F178" s="90">
        <f t="shared" si="3"/>
        <v>0</v>
      </c>
      <c r="G178" s="96"/>
      <c r="H178" s="97"/>
      <c r="I178" s="114" t="e">
        <f t="shared" si="4"/>
        <v>#DIV/0!</v>
      </c>
      <c r="J178" s="115" t="e">
        <f t="shared" si="5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/>
      <c r="E179" s="89"/>
      <c r="F179" s="90">
        <f t="shared" si="3"/>
        <v>0</v>
      </c>
      <c r="G179" s="91"/>
      <c r="H179" s="87"/>
      <c r="I179" s="114" t="e">
        <f t="shared" si="4"/>
        <v>#DIV/0!</v>
      </c>
      <c r="J179" s="115" t="e">
        <f t="shared" si="5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0</v>
      </c>
      <c r="E180" s="124">
        <f>SUM(E181:E194)</f>
        <v>0</v>
      </c>
      <c r="F180" s="125">
        <f t="shared" si="3"/>
        <v>0</v>
      </c>
      <c r="G180" s="126">
        <f>SUM(G181:G194)</f>
        <v>0</v>
      </c>
      <c r="H180" s="113">
        <f>SUM(H181:H194)</f>
        <v>0</v>
      </c>
      <c r="I180" s="114" t="e">
        <f t="shared" si="4"/>
        <v>#DIV/0!</v>
      </c>
      <c r="J180" s="115" t="e">
        <f t="shared" si="5"/>
        <v>#DIV/0!</v>
      </c>
    </row>
    <row r="181" spans="1:10" x14ac:dyDescent="0.25">
      <c r="A181" s="45"/>
      <c r="B181" s="140" t="s">
        <v>212</v>
      </c>
      <c r="C181" s="135">
        <v>821311</v>
      </c>
      <c r="D181" s="89"/>
      <c r="E181" s="89"/>
      <c r="F181" s="145">
        <f t="shared" si="3"/>
        <v>0</v>
      </c>
      <c r="G181" s="91"/>
      <c r="H181" s="127"/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45"/>
      <c r="B182" s="140" t="s">
        <v>213</v>
      </c>
      <c r="C182" s="135">
        <v>821312</v>
      </c>
      <c r="D182" s="89"/>
      <c r="E182" s="89"/>
      <c r="F182" s="145">
        <f t="shared" si="3"/>
        <v>0</v>
      </c>
      <c r="G182" s="91"/>
      <c r="H182" s="127"/>
      <c r="I182" s="128" t="e">
        <f t="shared" si="4"/>
        <v>#DIV/0!</v>
      </c>
      <c r="J182" s="129" t="e">
        <f t="shared" si="5"/>
        <v>#DIV/0!</v>
      </c>
    </row>
    <row r="183" spans="1:10" x14ac:dyDescent="0.25">
      <c r="A183" s="45"/>
      <c r="B183" s="140" t="s">
        <v>214</v>
      </c>
      <c r="C183" s="135">
        <v>821313</v>
      </c>
      <c r="D183" s="89"/>
      <c r="E183" s="89"/>
      <c r="F183" s="145">
        <f t="shared" si="3"/>
        <v>0</v>
      </c>
      <c r="G183" s="91"/>
      <c r="H183" s="127"/>
      <c r="I183" s="128" t="e">
        <f t="shared" si="4"/>
        <v>#DIV/0!</v>
      </c>
      <c r="J183" s="129" t="e">
        <f t="shared" si="5"/>
        <v>#DIV/0!</v>
      </c>
    </row>
    <row r="184" spans="1:10" x14ac:dyDescent="0.25">
      <c r="A184" s="45"/>
      <c r="B184" s="140" t="s">
        <v>215</v>
      </c>
      <c r="C184" s="135">
        <v>821314</v>
      </c>
      <c r="D184" s="89"/>
      <c r="E184" s="89"/>
      <c r="F184" s="145">
        <f t="shared" si="3"/>
        <v>0</v>
      </c>
      <c r="G184" s="91"/>
      <c r="H184" s="127"/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0" t="s">
        <v>216</v>
      </c>
      <c r="C185" s="135">
        <v>821319</v>
      </c>
      <c r="D185" s="89"/>
      <c r="E185" s="89"/>
      <c r="F185" s="145">
        <f t="shared" si="3"/>
        <v>0</v>
      </c>
      <c r="G185" s="91"/>
      <c r="H185" s="127"/>
      <c r="I185" s="128" t="e">
        <f t="shared" si="4"/>
        <v>#DIV/0!</v>
      </c>
      <c r="J185" s="129" t="e">
        <f t="shared" si="5"/>
        <v>#DIV/0!</v>
      </c>
    </row>
    <row r="186" spans="1:10" x14ac:dyDescent="0.25">
      <c r="A186" s="45"/>
      <c r="B186" s="140" t="s">
        <v>217</v>
      </c>
      <c r="C186" s="135">
        <v>821321</v>
      </c>
      <c r="D186" s="89"/>
      <c r="E186" s="89"/>
      <c r="F186" s="145">
        <f t="shared" si="3"/>
        <v>0</v>
      </c>
      <c r="G186" s="91"/>
      <c r="H186" s="127"/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218</v>
      </c>
      <c r="C187" s="135">
        <v>821329</v>
      </c>
      <c r="D187" s="89"/>
      <c r="E187" s="89"/>
      <c r="F187" s="145">
        <f t="shared" si="3"/>
        <v>0</v>
      </c>
      <c r="G187" s="91"/>
      <c r="H187" s="127"/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219</v>
      </c>
      <c r="C188" s="135">
        <v>821334</v>
      </c>
      <c r="D188" s="89"/>
      <c r="E188" s="89"/>
      <c r="F188" s="145">
        <f t="shared" si="3"/>
        <v>0</v>
      </c>
      <c r="G188" s="91"/>
      <c r="H188" s="127"/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220</v>
      </c>
      <c r="C189" s="135">
        <v>821341</v>
      </c>
      <c r="D189" s="89"/>
      <c r="E189" s="89"/>
      <c r="F189" s="145">
        <f t="shared" si="3"/>
        <v>0</v>
      </c>
      <c r="G189" s="91"/>
      <c r="H189" s="127"/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0" t="s">
        <v>221</v>
      </c>
      <c r="C190" s="135">
        <v>821372</v>
      </c>
      <c r="D190" s="89"/>
      <c r="E190" s="89"/>
      <c r="F190" s="145">
        <f t="shared" si="3"/>
        <v>0</v>
      </c>
      <c r="G190" s="91"/>
      <c r="H190" s="127"/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222</v>
      </c>
      <c r="C191" s="135">
        <v>821361</v>
      </c>
      <c r="D191" s="89"/>
      <c r="E191" s="89"/>
      <c r="F191" s="145">
        <f t="shared" si="3"/>
        <v>0</v>
      </c>
      <c r="G191" s="91"/>
      <c r="H191" s="127"/>
      <c r="I191" s="128" t="e">
        <f t="shared" si="4"/>
        <v>#DIV/0!</v>
      </c>
      <c r="J191" s="129" t="e">
        <f t="shared" si="5"/>
        <v>#DIV/0!</v>
      </c>
    </row>
    <row r="192" spans="1:10" x14ac:dyDescent="0.25">
      <c r="A192" s="45"/>
      <c r="B192" s="140" t="s">
        <v>223</v>
      </c>
      <c r="C192" s="135">
        <v>821371</v>
      </c>
      <c r="D192" s="89"/>
      <c r="E192" s="89"/>
      <c r="F192" s="145">
        <f t="shared" si="3"/>
        <v>0</v>
      </c>
      <c r="G192" s="91"/>
      <c r="H192" s="127"/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224</v>
      </c>
      <c r="C193" s="135">
        <v>821395</v>
      </c>
      <c r="D193" s="89"/>
      <c r="E193" s="89"/>
      <c r="F193" s="145">
        <f t="shared" si="3"/>
        <v>0</v>
      </c>
      <c r="G193" s="91"/>
      <c r="H193" s="127"/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50"/>
      <c r="C194" s="51"/>
      <c r="D194" s="89"/>
      <c r="E194" s="89"/>
      <c r="F194" s="90"/>
      <c r="G194" s="91"/>
      <c r="H194" s="127"/>
      <c r="I194" s="128" t="e">
        <f t="shared" si="4"/>
        <v>#DIV/0!</v>
      </c>
      <c r="J194" s="129" t="e">
        <f t="shared" si="5"/>
        <v>#DIV/0!</v>
      </c>
    </row>
    <row r="195" spans="1:10" ht="24.75" x14ac:dyDescent="0.25">
      <c r="A195" s="39">
        <v>35</v>
      </c>
      <c r="B195" s="50" t="s">
        <v>59</v>
      </c>
      <c r="C195" s="51">
        <v>821400</v>
      </c>
      <c r="D195" s="89"/>
      <c r="E195" s="89"/>
      <c r="F195" s="90">
        <f t="shared" si="3"/>
        <v>0</v>
      </c>
      <c r="G195" s="91"/>
      <c r="H195" s="127"/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3"/>
        <v>0</v>
      </c>
      <c r="G196" s="126">
        <f>SUM(G197)</f>
        <v>0</v>
      </c>
      <c r="H196" s="113">
        <f>SUM(H197)</f>
        <v>0</v>
      </c>
      <c r="I196" s="114" t="e">
        <f t="shared" si="4"/>
        <v>#DIV/0!</v>
      </c>
      <c r="J196" s="115" t="e">
        <f t="shared" si="5"/>
        <v>#DIV/0!</v>
      </c>
    </row>
    <row r="197" spans="1:10" x14ac:dyDescent="0.25">
      <c r="A197" s="45"/>
      <c r="B197" s="141" t="s">
        <v>225</v>
      </c>
      <c r="C197" s="138">
        <v>821512</v>
      </c>
      <c r="D197" s="89"/>
      <c r="E197" s="89"/>
      <c r="F197" s="90"/>
      <c r="G197" s="91"/>
      <c r="H197" s="87"/>
      <c r="I197" s="128" t="e">
        <f t="shared" si="4"/>
        <v>#DIV/0!</v>
      </c>
      <c r="J197" s="129" t="e">
        <f t="shared" si="5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89"/>
      <c r="E198" s="89"/>
      <c r="F198" s="90">
        <f t="shared" si="3"/>
        <v>0</v>
      </c>
      <c r="G198" s="91"/>
      <c r="H198" s="87"/>
      <c r="I198" s="114" t="e">
        <f t="shared" si="4"/>
        <v>#DIV/0!</v>
      </c>
      <c r="J198" s="115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90">
        <f>SUM(D200:D202)</f>
        <v>0</v>
      </c>
      <c r="E199" s="90">
        <f>SUM(E200:E202)</f>
        <v>0</v>
      </c>
      <c r="F199" s="90">
        <f t="shared" si="3"/>
        <v>0</v>
      </c>
      <c r="G199" s="95">
        <f>SUM(G200:G202)</f>
        <v>0</v>
      </c>
      <c r="H199" s="90">
        <f>SUM(H200:H202)</f>
        <v>0</v>
      </c>
      <c r="I199" s="114" t="e">
        <f t="shared" si="4"/>
        <v>#DIV/0!</v>
      </c>
      <c r="J199" s="115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89"/>
      <c r="E200" s="89"/>
      <c r="F200" s="90">
        <f t="shared" si="3"/>
        <v>0</v>
      </c>
      <c r="G200" s="91"/>
      <c r="H200" s="87"/>
      <c r="I200" s="114" t="e">
        <f t="shared" si="4"/>
        <v>#DIV/0!</v>
      </c>
      <c r="J200" s="115" t="e">
        <f t="shared" si="5"/>
        <v>#DIV/0!</v>
      </c>
    </row>
    <row r="201" spans="1:10" ht="36.75" x14ac:dyDescent="0.25">
      <c r="A201" s="45">
        <v>40</v>
      </c>
      <c r="B201" s="60" t="s">
        <v>64</v>
      </c>
      <c r="C201" s="51">
        <v>615200</v>
      </c>
      <c r="D201" s="89"/>
      <c r="E201" s="89"/>
      <c r="F201" s="90">
        <f t="shared" si="3"/>
        <v>0</v>
      </c>
      <c r="G201" s="91"/>
      <c r="H201" s="87"/>
      <c r="I201" s="114" t="e">
        <f t="shared" si="4"/>
        <v>#DIV/0!</v>
      </c>
      <c r="J201" s="115" t="e">
        <f t="shared" si="5"/>
        <v>#DIV/0!</v>
      </c>
    </row>
    <row r="202" spans="1:10" ht="24.75" x14ac:dyDescent="0.25">
      <c r="A202" s="39">
        <v>41</v>
      </c>
      <c r="B202" s="52" t="s">
        <v>65</v>
      </c>
      <c r="C202" s="51">
        <v>615300</v>
      </c>
      <c r="D202" s="98"/>
      <c r="E202" s="98"/>
      <c r="F202" s="99">
        <f t="shared" si="3"/>
        <v>0</v>
      </c>
      <c r="G202" s="100"/>
      <c r="H202" s="97"/>
      <c r="I202" s="114" t="e">
        <f t="shared" si="4"/>
        <v>#DIV/0!</v>
      </c>
      <c r="J202" s="115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01">
        <f>SUM(D204:D210)</f>
        <v>0</v>
      </c>
      <c r="E203" s="101">
        <f>SUM(E204:E210)</f>
        <v>0</v>
      </c>
      <c r="F203" s="101">
        <f t="shared" si="3"/>
        <v>0</v>
      </c>
      <c r="G203" s="102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ht="24" x14ac:dyDescent="0.25">
      <c r="A204" s="39">
        <v>43</v>
      </c>
      <c r="B204" s="62" t="s">
        <v>67</v>
      </c>
      <c r="C204" s="55">
        <v>822100</v>
      </c>
      <c r="D204" s="98"/>
      <c r="E204" s="98"/>
      <c r="F204" s="99">
        <f t="shared" si="3"/>
        <v>0</v>
      </c>
      <c r="G204" s="100"/>
      <c r="H204" s="97"/>
      <c r="I204" s="114" t="e">
        <f t="shared" si="4"/>
        <v>#DIV/0!</v>
      </c>
      <c r="J204" s="115" t="e">
        <f t="shared" si="5"/>
        <v>#DIV/0!</v>
      </c>
    </row>
    <row r="205" spans="1:10" ht="24" x14ac:dyDescent="0.25">
      <c r="A205" s="45">
        <v>44</v>
      </c>
      <c r="B205" s="62" t="s">
        <v>68</v>
      </c>
      <c r="C205" s="55">
        <v>822200</v>
      </c>
      <c r="D205" s="98"/>
      <c r="E205" s="98"/>
      <c r="F205" s="99">
        <f t="shared" si="3"/>
        <v>0</v>
      </c>
      <c r="G205" s="100"/>
      <c r="H205" s="97"/>
      <c r="I205" s="114" t="e">
        <f t="shared" si="4"/>
        <v>#DIV/0!</v>
      </c>
      <c r="J205" s="115" t="e">
        <f t="shared" si="5"/>
        <v>#DIV/0!</v>
      </c>
    </row>
    <row r="206" spans="1:10" ht="24" x14ac:dyDescent="0.25">
      <c r="A206" s="39">
        <v>45</v>
      </c>
      <c r="B206" s="62" t="s">
        <v>69</v>
      </c>
      <c r="C206" s="55">
        <v>822300</v>
      </c>
      <c r="D206" s="98"/>
      <c r="E206" s="98"/>
      <c r="F206" s="99">
        <f t="shared" si="3"/>
        <v>0</v>
      </c>
      <c r="G206" s="100"/>
      <c r="H206" s="97"/>
      <c r="I206" s="114" t="e">
        <f t="shared" si="4"/>
        <v>#DIV/0!</v>
      </c>
      <c r="J206" s="115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98"/>
      <c r="E207" s="98"/>
      <c r="F207" s="99">
        <f t="shared" si="3"/>
        <v>0</v>
      </c>
      <c r="G207" s="100"/>
      <c r="H207" s="97"/>
      <c r="I207" s="114" t="e">
        <f t="shared" si="4"/>
        <v>#DIV/0!</v>
      </c>
      <c r="J207" s="115" t="e">
        <f t="shared" si="5"/>
        <v>#DIV/0!</v>
      </c>
    </row>
    <row r="208" spans="1:10" ht="36.75" x14ac:dyDescent="0.25">
      <c r="A208" s="39">
        <v>47</v>
      </c>
      <c r="B208" s="63" t="s">
        <v>71</v>
      </c>
      <c r="C208" s="55">
        <v>822500</v>
      </c>
      <c r="D208" s="98"/>
      <c r="E208" s="98"/>
      <c r="F208" s="99">
        <f t="shared" si="3"/>
        <v>0</v>
      </c>
      <c r="G208" s="100"/>
      <c r="H208" s="97"/>
      <c r="I208" s="114" t="e">
        <f t="shared" si="4"/>
        <v>#DIV/0!</v>
      </c>
      <c r="J208" s="115" t="e">
        <f t="shared" si="5"/>
        <v>#DIV/0!</v>
      </c>
    </row>
    <row r="209" spans="1:10" ht="24" x14ac:dyDescent="0.25">
      <c r="A209" s="45">
        <v>48</v>
      </c>
      <c r="B209" s="62" t="s">
        <v>72</v>
      </c>
      <c r="C209" s="55">
        <v>822600</v>
      </c>
      <c r="D209" s="98"/>
      <c r="E209" s="98"/>
      <c r="F209" s="99">
        <f t="shared" si="3"/>
        <v>0</v>
      </c>
      <c r="G209" s="100"/>
      <c r="H209" s="97"/>
      <c r="I209" s="114" t="e">
        <f t="shared" si="4"/>
        <v>#DIV/0!</v>
      </c>
      <c r="J209" s="115" t="e">
        <f t="shared" si="5"/>
        <v>#DIV/0!</v>
      </c>
    </row>
    <row r="210" spans="1:10" x14ac:dyDescent="0.25">
      <c r="A210" s="39">
        <v>49</v>
      </c>
      <c r="B210" s="62" t="s">
        <v>73</v>
      </c>
      <c r="C210" s="55">
        <v>822700</v>
      </c>
      <c r="D210" s="98"/>
      <c r="E210" s="98"/>
      <c r="F210" s="99">
        <f t="shared" si="3"/>
        <v>0</v>
      </c>
      <c r="G210" s="100"/>
      <c r="H210" s="97"/>
      <c r="I210" s="114" t="e">
        <f t="shared" si="4"/>
        <v>#DIV/0!</v>
      </c>
      <c r="J210" s="115" t="e">
        <f t="shared" si="5"/>
        <v>#DIV/0!</v>
      </c>
    </row>
    <row r="211" spans="1:10" ht="24.75" x14ac:dyDescent="0.25">
      <c r="A211" s="45">
        <v>50</v>
      </c>
      <c r="B211" s="40" t="s">
        <v>74</v>
      </c>
      <c r="C211" s="41">
        <v>823000</v>
      </c>
      <c r="D211" s="101">
        <f>SUM(D212:D214)</f>
        <v>0</v>
      </c>
      <c r="E211" s="101">
        <f>SUM(E212:E214)</f>
        <v>0</v>
      </c>
      <c r="F211" s="101">
        <f t="shared" si="3"/>
        <v>0</v>
      </c>
      <c r="G211" s="102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ht="24" x14ac:dyDescent="0.25">
      <c r="A212" s="39">
        <v>51</v>
      </c>
      <c r="B212" s="64" t="s">
        <v>75</v>
      </c>
      <c r="C212" s="51">
        <v>823100</v>
      </c>
      <c r="D212" s="98"/>
      <c r="E212" s="98"/>
      <c r="F212" s="99">
        <f t="shared" si="3"/>
        <v>0</v>
      </c>
      <c r="G212" s="100"/>
      <c r="H212" s="97"/>
      <c r="I212" s="114" t="e">
        <f t="shared" si="4"/>
        <v>#DIV/0!</v>
      </c>
      <c r="J212" s="115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98"/>
      <c r="E213" s="98"/>
      <c r="F213" s="99">
        <f t="shared" si="3"/>
        <v>0</v>
      </c>
      <c r="G213" s="100"/>
      <c r="H213" s="97"/>
      <c r="I213" s="114" t="e">
        <f t="shared" si="4"/>
        <v>#DIV/0!</v>
      </c>
      <c r="J213" s="115" t="e">
        <f t="shared" si="5"/>
        <v>#DIV/0!</v>
      </c>
    </row>
    <row r="214" spans="1:10" ht="24" x14ac:dyDescent="0.25">
      <c r="A214" s="39">
        <v>53</v>
      </c>
      <c r="B214" s="62" t="s">
        <v>77</v>
      </c>
      <c r="C214" s="55">
        <v>823300</v>
      </c>
      <c r="D214" s="98"/>
      <c r="E214" s="98"/>
      <c r="F214" s="99">
        <f t="shared" si="3"/>
        <v>0</v>
      </c>
      <c r="G214" s="100"/>
      <c r="H214" s="97"/>
      <c r="I214" s="114" t="e">
        <f t="shared" si="4"/>
        <v>#DIV/0!</v>
      </c>
      <c r="J214" s="115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0</v>
      </c>
      <c r="E216" s="42">
        <f>SUM(E17+E215)</f>
        <v>0</v>
      </c>
      <c r="F216" s="42">
        <f>SUM(D216:E216)</f>
        <v>0</v>
      </c>
      <c r="G216" s="80">
        <f>SUM(G17+G215)</f>
        <v>0</v>
      </c>
      <c r="H216" s="42"/>
      <c r="I216" s="43" t="e">
        <f>SUM(G216/F216)</f>
        <v>#DIV/0!</v>
      </c>
      <c r="J216" s="44" t="e">
        <f>SUM(G216/H216)</f>
        <v>#DIV/0!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92"/>
      <c r="J219" s="192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Obrazac 2. Zbirni</vt:lpstr>
      <vt:lpstr>Obrazac 2. SUD</vt:lpstr>
      <vt:lpstr>OBRAZAC 2- IPA 2019</vt:lpstr>
      <vt:lpstr>Obrazac 2. IPA-2017</vt:lpstr>
      <vt:lpstr>TEKUĆA REZERVA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Sejda Fukelj</dc:creator>
  <cp:lastModifiedBy>Arnela Saric</cp:lastModifiedBy>
  <cp:lastPrinted>2022-01-26T11:16:39Z</cp:lastPrinted>
  <dcterms:created xsi:type="dcterms:W3CDTF">2015-04-14T10:29:18Z</dcterms:created>
  <dcterms:modified xsi:type="dcterms:W3CDTF">2022-03-24T09:58:10Z</dcterms:modified>
</cp:coreProperties>
</file>