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SC0820\Desktop\ARNELA\"/>
    </mc:Choice>
  </mc:AlternateContent>
  <bookViews>
    <workbookView xWindow="0" yWindow="0" windowWidth="21600" windowHeight="9600" activeTab="3"/>
  </bookViews>
  <sheets>
    <sheet name="Obrazac 2. Zbirni" sheetId="1" r:id="rId1"/>
    <sheet name="Obrazac 2. SUD" sheetId="2" r:id="rId2"/>
    <sheet name="Obrazac 2. IPA-2012" sheetId="3" r:id="rId3"/>
    <sheet name="OBRAZAC 2- IPA 2013" sheetId="5" r:id="rId4"/>
    <sheet name="obrazac2-" sheetId="4" r:id="rId5"/>
  </sheets>
  <calcPr calcId="162913"/>
</workbook>
</file>

<file path=xl/calcChain.xml><?xml version="1.0" encoding="utf-8"?>
<calcChain xmlns="http://schemas.openxmlformats.org/spreadsheetml/2006/main">
  <c r="G60" i="1" l="1"/>
  <c r="D211" i="2" l="1"/>
  <c r="D203" i="2"/>
  <c r="D199" i="2"/>
  <c r="D196" i="2"/>
  <c r="D180" i="2"/>
  <c r="D129" i="2"/>
  <c r="D122" i="2"/>
  <c r="D112" i="2"/>
  <c r="D108" i="2"/>
  <c r="D101" i="2"/>
  <c r="D88" i="2"/>
  <c r="D78" i="2"/>
  <c r="D72" i="2"/>
  <c r="D57" i="2"/>
  <c r="D56" i="2" s="1"/>
  <c r="D38" i="2"/>
  <c r="D20" i="2"/>
  <c r="E211" i="5"/>
  <c r="E203" i="5"/>
  <c r="E196" i="5"/>
  <c r="E180" i="5"/>
  <c r="E177" i="5"/>
  <c r="E176" i="5" s="1"/>
  <c r="E172" i="5"/>
  <c r="E162" i="5"/>
  <c r="E129" i="5"/>
  <c r="E122" i="5"/>
  <c r="E112" i="5"/>
  <c r="E108" i="5"/>
  <c r="E101" i="5"/>
  <c r="E88" i="5"/>
  <c r="E78" i="5"/>
  <c r="E72" i="5"/>
  <c r="E57" i="5"/>
  <c r="E38" i="5"/>
  <c r="E19" i="5" s="1"/>
  <c r="E20" i="5"/>
  <c r="E56" i="5" l="1"/>
  <c r="E18" i="5" s="1"/>
  <c r="E17" i="5" s="1"/>
  <c r="E216" i="5" s="1"/>
  <c r="D19" i="2"/>
  <c r="D18" i="2" s="1"/>
  <c r="D177" i="2"/>
  <c r="D176" i="2" s="1"/>
  <c r="D17" i="2" l="1"/>
  <c r="D216" i="2" s="1"/>
  <c r="E129" i="3"/>
  <c r="H24" i="1" l="1"/>
  <c r="H37" i="1"/>
  <c r="H42" i="1"/>
  <c r="H43" i="1"/>
  <c r="H44" i="1"/>
  <c r="H50" i="1"/>
  <c r="H56" i="1"/>
  <c r="H57" i="1"/>
  <c r="H60" i="1"/>
  <c r="H61" i="1"/>
  <c r="H67" i="1"/>
  <c r="H68" i="1"/>
  <c r="H72" i="1"/>
  <c r="H79" i="1"/>
  <c r="H82" i="1"/>
  <c r="H85" i="1"/>
  <c r="H87" i="1"/>
  <c r="H88" i="1"/>
  <c r="H93" i="1"/>
  <c r="H94" i="1"/>
  <c r="H95" i="1"/>
  <c r="H101" i="1"/>
  <c r="H106" i="1"/>
  <c r="H107" i="1"/>
  <c r="H109" i="1"/>
  <c r="H111" i="1"/>
  <c r="H112" i="1"/>
  <c r="H113" i="1"/>
  <c r="H118" i="1"/>
  <c r="H123" i="1"/>
  <c r="H125" i="1"/>
  <c r="H127" i="1"/>
  <c r="H128" i="1"/>
  <c r="H130" i="1"/>
  <c r="H132" i="1"/>
  <c r="H138" i="1"/>
  <c r="H140" i="1"/>
  <c r="H141" i="1"/>
  <c r="H142" i="1"/>
  <c r="H144" i="1"/>
  <c r="H147" i="1"/>
  <c r="H148" i="1"/>
  <c r="H150" i="1"/>
  <c r="H151" i="1"/>
  <c r="H152" i="1"/>
  <c r="H156" i="1"/>
  <c r="H157" i="1"/>
  <c r="H159" i="1"/>
  <c r="H163" i="1"/>
  <c r="H165" i="1"/>
  <c r="H166" i="1"/>
  <c r="H167" i="1"/>
  <c r="H168" i="1"/>
  <c r="H169" i="1"/>
  <c r="H170" i="1"/>
  <c r="H171" i="1"/>
  <c r="H172" i="1"/>
  <c r="H173" i="1"/>
  <c r="H175" i="1"/>
  <c r="H176" i="1"/>
  <c r="H177" i="1"/>
  <c r="H180" i="1"/>
  <c r="H181" i="1"/>
  <c r="H186" i="1"/>
  <c r="H187" i="1"/>
  <c r="H188" i="1"/>
  <c r="H189" i="1"/>
  <c r="H190" i="1"/>
  <c r="H192" i="1"/>
  <c r="H195" i="1"/>
  <c r="H196" i="1"/>
  <c r="H197" i="1"/>
  <c r="H200" i="1"/>
  <c r="H202" i="1"/>
  <c r="H203" i="1"/>
  <c r="H204" i="1"/>
  <c r="H206" i="1"/>
  <c r="H207" i="1"/>
  <c r="H208" i="1"/>
  <c r="H210" i="1"/>
  <c r="H211" i="1"/>
  <c r="H212" i="1"/>
  <c r="H214" i="1"/>
  <c r="H215" i="1"/>
  <c r="H216" i="1"/>
  <c r="H217" i="1"/>
  <c r="G24" i="1"/>
  <c r="G37" i="1"/>
  <c r="G42" i="1"/>
  <c r="G43" i="1"/>
  <c r="G44" i="1"/>
  <c r="G56" i="1"/>
  <c r="G57" i="1"/>
  <c r="G61" i="1"/>
  <c r="G66" i="1"/>
  <c r="G68" i="1"/>
  <c r="G69" i="1"/>
  <c r="G73" i="1"/>
  <c r="G82" i="1"/>
  <c r="G85" i="1"/>
  <c r="G87" i="1"/>
  <c r="G88" i="1"/>
  <c r="G91" i="1"/>
  <c r="G93" i="1"/>
  <c r="G101" i="1"/>
  <c r="G106" i="1"/>
  <c r="G107" i="1"/>
  <c r="G109" i="1"/>
  <c r="G111" i="1"/>
  <c r="G112" i="1"/>
  <c r="G113" i="1"/>
  <c r="G118" i="1"/>
  <c r="G125" i="1"/>
  <c r="G126" i="1"/>
  <c r="G127" i="1"/>
  <c r="G128" i="1"/>
  <c r="G130" i="1"/>
  <c r="G132" i="1"/>
  <c r="G133" i="1"/>
  <c r="G137" i="1"/>
  <c r="G138" i="1"/>
  <c r="G140" i="1"/>
  <c r="G141" i="1"/>
  <c r="G142" i="1"/>
  <c r="G144" i="1"/>
  <c r="G147" i="1"/>
  <c r="G148" i="1"/>
  <c r="G150" i="1"/>
  <c r="G151" i="1"/>
  <c r="G152" i="1"/>
  <c r="G156" i="1"/>
  <c r="G157" i="1"/>
  <c r="G159" i="1"/>
  <c r="G163" i="1"/>
  <c r="G165" i="1"/>
  <c r="G166" i="1"/>
  <c r="G167" i="1"/>
  <c r="G168" i="1"/>
  <c r="G169" i="1"/>
  <c r="G170" i="1"/>
  <c r="G171" i="1"/>
  <c r="G172" i="1"/>
  <c r="G173" i="1"/>
  <c r="G175" i="1"/>
  <c r="G176" i="1"/>
  <c r="G177" i="1"/>
  <c r="G180" i="1"/>
  <c r="G181" i="1"/>
  <c r="G186" i="1"/>
  <c r="G187" i="1"/>
  <c r="G188" i="1"/>
  <c r="G189" i="1"/>
  <c r="G190" i="1"/>
  <c r="G191" i="1"/>
  <c r="G192" i="1"/>
  <c r="G193" i="1"/>
  <c r="G194" i="1"/>
  <c r="G196" i="1"/>
  <c r="G197" i="1"/>
  <c r="G199" i="1"/>
  <c r="G202" i="1"/>
  <c r="G203" i="1"/>
  <c r="G204" i="1"/>
  <c r="G206" i="1"/>
  <c r="G207" i="1"/>
  <c r="G208" i="1"/>
  <c r="G209" i="1"/>
  <c r="G210" i="1"/>
  <c r="G211" i="1"/>
  <c r="G212" i="1"/>
  <c r="G214" i="1"/>
  <c r="G215" i="1"/>
  <c r="G216" i="1"/>
  <c r="G217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5" i="1"/>
  <c r="E166" i="1"/>
  <c r="E167" i="1"/>
  <c r="E168" i="1"/>
  <c r="E169" i="1"/>
  <c r="E170" i="1"/>
  <c r="E171" i="1"/>
  <c r="E172" i="1"/>
  <c r="E173" i="1"/>
  <c r="E175" i="1"/>
  <c r="E176" i="1"/>
  <c r="E177" i="1"/>
  <c r="E180" i="1"/>
  <c r="E181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9" i="1"/>
  <c r="E200" i="1"/>
  <c r="E202" i="1"/>
  <c r="E203" i="1"/>
  <c r="E204" i="1"/>
  <c r="E206" i="1"/>
  <c r="E207" i="1"/>
  <c r="E208" i="1"/>
  <c r="E209" i="1"/>
  <c r="E210" i="1"/>
  <c r="E211" i="1"/>
  <c r="E212" i="1"/>
  <c r="E214" i="1"/>
  <c r="E215" i="1"/>
  <c r="E216" i="1"/>
  <c r="E217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F39" i="1" s="1"/>
  <c r="D41" i="1"/>
  <c r="F41" i="1" s="1"/>
  <c r="D42" i="1"/>
  <c r="D43" i="1"/>
  <c r="F43" i="1" s="1"/>
  <c r="D44" i="1"/>
  <c r="D45" i="1"/>
  <c r="D46" i="1"/>
  <c r="D47" i="1"/>
  <c r="F47" i="1" s="1"/>
  <c r="D48" i="1"/>
  <c r="F48" i="1" s="1"/>
  <c r="D49" i="1"/>
  <c r="F49" i="1" s="1"/>
  <c r="D50" i="1"/>
  <c r="F50" i="1" s="1"/>
  <c r="D51" i="1"/>
  <c r="D52" i="1"/>
  <c r="F52" i="1" s="1"/>
  <c r="D53" i="1"/>
  <c r="D54" i="1"/>
  <c r="F54" i="1" s="1"/>
  <c r="D55" i="1"/>
  <c r="D56" i="1"/>
  <c r="F56" i="1" s="1"/>
  <c r="D57" i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5" i="1"/>
  <c r="D76" i="1"/>
  <c r="F76" i="1" s="1"/>
  <c r="D77" i="1"/>
  <c r="D78" i="1"/>
  <c r="F78" i="1" s="1"/>
  <c r="D79" i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1" i="1"/>
  <c r="D112" i="1"/>
  <c r="D113" i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5" i="1"/>
  <c r="F175" i="1" s="1"/>
  <c r="D176" i="1"/>
  <c r="F176" i="1" s="1"/>
  <c r="D177" i="1"/>
  <c r="F177" i="1" s="1"/>
  <c r="D180" i="1"/>
  <c r="D181" i="1"/>
  <c r="D183" i="1"/>
  <c r="F183" i="1" s="1"/>
  <c r="D184" i="1"/>
  <c r="F184" i="1" s="1"/>
  <c r="D185" i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D199" i="1"/>
  <c r="D200" i="1"/>
  <c r="D202" i="1"/>
  <c r="D203" i="1"/>
  <c r="D204" i="1"/>
  <c r="D206" i="1"/>
  <c r="D207" i="1"/>
  <c r="D208" i="1"/>
  <c r="D209" i="1"/>
  <c r="D210" i="1"/>
  <c r="D211" i="1"/>
  <c r="D212" i="1"/>
  <c r="D214" i="1"/>
  <c r="D215" i="1"/>
  <c r="D216" i="1"/>
  <c r="D217" i="1"/>
  <c r="J215" i="5"/>
  <c r="F215" i="5"/>
  <c r="I215" i="5" s="1"/>
  <c r="J214" i="5"/>
  <c r="F214" i="5"/>
  <c r="I214" i="5" s="1"/>
  <c r="J213" i="5"/>
  <c r="I213" i="5"/>
  <c r="F213" i="5"/>
  <c r="J212" i="5"/>
  <c r="F212" i="5"/>
  <c r="I212" i="5" s="1"/>
  <c r="H211" i="5"/>
  <c r="G211" i="5"/>
  <c r="D211" i="5"/>
  <c r="F211" i="5" s="1"/>
  <c r="J210" i="5"/>
  <c r="F210" i="5"/>
  <c r="I210" i="5" s="1"/>
  <c r="J209" i="5"/>
  <c r="I209" i="5"/>
  <c r="F209" i="5"/>
  <c r="J208" i="5"/>
  <c r="F208" i="5"/>
  <c r="I208" i="5" s="1"/>
  <c r="J207" i="5"/>
  <c r="F207" i="5"/>
  <c r="I207" i="5" s="1"/>
  <c r="J206" i="5"/>
  <c r="F206" i="5"/>
  <c r="I206" i="5" s="1"/>
  <c r="J205" i="5"/>
  <c r="F205" i="5"/>
  <c r="I205" i="5" s="1"/>
  <c r="J204" i="5"/>
  <c r="F204" i="5"/>
  <c r="I204" i="5" s="1"/>
  <c r="H203" i="5"/>
  <c r="G203" i="5"/>
  <c r="D203" i="5"/>
  <c r="F203" i="5" s="1"/>
  <c r="J202" i="5"/>
  <c r="F202" i="5"/>
  <c r="I202" i="5" s="1"/>
  <c r="J201" i="5"/>
  <c r="F201" i="5"/>
  <c r="I201" i="5" s="1"/>
  <c r="J200" i="5"/>
  <c r="F200" i="5"/>
  <c r="I200" i="5" s="1"/>
  <c r="H199" i="5"/>
  <c r="G199" i="5"/>
  <c r="D199" i="5"/>
  <c r="F199" i="5" s="1"/>
  <c r="J198" i="5"/>
  <c r="F198" i="5"/>
  <c r="I198" i="5" s="1"/>
  <c r="J197" i="5"/>
  <c r="I197" i="5"/>
  <c r="H196" i="5"/>
  <c r="G196" i="5"/>
  <c r="D196" i="5"/>
  <c r="F196" i="5" s="1"/>
  <c r="J195" i="5"/>
  <c r="F195" i="5"/>
  <c r="I195" i="5" s="1"/>
  <c r="J194" i="5"/>
  <c r="I194" i="5"/>
  <c r="J193" i="5"/>
  <c r="F193" i="5"/>
  <c r="I193" i="5" s="1"/>
  <c r="J192" i="5"/>
  <c r="F192" i="5"/>
  <c r="I192" i="5" s="1"/>
  <c r="J191" i="5"/>
  <c r="I191" i="5"/>
  <c r="F191" i="5"/>
  <c r="J190" i="5"/>
  <c r="F190" i="5"/>
  <c r="I190" i="5" s="1"/>
  <c r="J189" i="5"/>
  <c r="F189" i="5"/>
  <c r="I189" i="5" s="1"/>
  <c r="J188" i="5"/>
  <c r="F188" i="5"/>
  <c r="I188" i="5" s="1"/>
  <c r="J187" i="5"/>
  <c r="F187" i="5"/>
  <c r="I187" i="5" s="1"/>
  <c r="J186" i="5"/>
  <c r="F186" i="5"/>
  <c r="I186" i="5" s="1"/>
  <c r="J185" i="5"/>
  <c r="F185" i="5"/>
  <c r="I185" i="5" s="1"/>
  <c r="J184" i="5"/>
  <c r="F184" i="5"/>
  <c r="I184" i="5" s="1"/>
  <c r="J183" i="5"/>
  <c r="I183" i="5"/>
  <c r="F183" i="5"/>
  <c r="J182" i="5"/>
  <c r="F182" i="5"/>
  <c r="I182" i="5" s="1"/>
  <c r="J181" i="5"/>
  <c r="F181" i="5"/>
  <c r="I181" i="5" s="1"/>
  <c r="H180" i="5"/>
  <c r="G180" i="5"/>
  <c r="G177" i="5" s="1"/>
  <c r="D180" i="5"/>
  <c r="F180" i="5" s="1"/>
  <c r="J179" i="5"/>
  <c r="F179" i="5"/>
  <c r="I179" i="5" s="1"/>
  <c r="J178" i="5"/>
  <c r="F178" i="5"/>
  <c r="I178" i="5" s="1"/>
  <c r="J175" i="5"/>
  <c r="F175" i="5"/>
  <c r="I175" i="5" s="1"/>
  <c r="J174" i="5"/>
  <c r="F174" i="5"/>
  <c r="I174" i="5" s="1"/>
  <c r="J173" i="5"/>
  <c r="I173" i="5"/>
  <c r="F173" i="5"/>
  <c r="H172" i="5"/>
  <c r="J172" i="5" s="1"/>
  <c r="D172" i="5"/>
  <c r="F172" i="5" s="1"/>
  <c r="J171" i="5"/>
  <c r="I171" i="5"/>
  <c r="J170" i="5"/>
  <c r="F170" i="5"/>
  <c r="I170" i="5" s="1"/>
  <c r="J169" i="5"/>
  <c r="F169" i="5"/>
  <c r="I169" i="5" s="1"/>
  <c r="J168" i="5"/>
  <c r="F168" i="5"/>
  <c r="I168" i="5" s="1"/>
  <c r="J167" i="5"/>
  <c r="F167" i="5"/>
  <c r="I167" i="5" s="1"/>
  <c r="J166" i="5"/>
  <c r="F166" i="5"/>
  <c r="I166" i="5" s="1"/>
  <c r="J165" i="5"/>
  <c r="F165" i="5"/>
  <c r="I165" i="5" s="1"/>
  <c r="J164" i="5"/>
  <c r="I164" i="5"/>
  <c r="F164" i="5"/>
  <c r="J163" i="5"/>
  <c r="F163" i="5"/>
  <c r="I163" i="5" s="1"/>
  <c r="H162" i="5"/>
  <c r="D162" i="5"/>
  <c r="F162" i="5" s="1"/>
  <c r="J161" i="5"/>
  <c r="F161" i="5"/>
  <c r="I161" i="5" s="1"/>
  <c r="J160" i="5"/>
  <c r="F160" i="5"/>
  <c r="I160" i="5" s="1"/>
  <c r="J159" i="5"/>
  <c r="F159" i="5"/>
  <c r="I159" i="5" s="1"/>
  <c r="J158" i="5"/>
  <c r="F158" i="5"/>
  <c r="I158" i="5" s="1"/>
  <c r="J157" i="5"/>
  <c r="F157" i="5"/>
  <c r="I157" i="5" s="1"/>
  <c r="J156" i="5"/>
  <c r="F156" i="5"/>
  <c r="I156" i="5" s="1"/>
  <c r="J155" i="5"/>
  <c r="F155" i="5"/>
  <c r="I155" i="5" s="1"/>
  <c r="J154" i="5"/>
  <c r="I154" i="5"/>
  <c r="F154" i="5"/>
  <c r="J153" i="5"/>
  <c r="F153" i="5"/>
  <c r="I153" i="5" s="1"/>
  <c r="J152" i="5"/>
  <c r="F152" i="5"/>
  <c r="I152" i="5" s="1"/>
  <c r="J151" i="5"/>
  <c r="F151" i="5"/>
  <c r="I151" i="5" s="1"/>
  <c r="J150" i="5"/>
  <c r="F150" i="5"/>
  <c r="I150" i="5" s="1"/>
  <c r="J149" i="5"/>
  <c r="F149" i="5"/>
  <c r="I149" i="5" s="1"/>
  <c r="J148" i="5"/>
  <c r="F148" i="5"/>
  <c r="I148" i="5" s="1"/>
  <c r="J147" i="5"/>
  <c r="F147" i="5"/>
  <c r="I147" i="5" s="1"/>
  <c r="J146" i="5"/>
  <c r="I146" i="5"/>
  <c r="F146" i="5"/>
  <c r="J145" i="5"/>
  <c r="F145" i="5"/>
  <c r="I145" i="5" s="1"/>
  <c r="J144" i="5"/>
  <c r="F144" i="5"/>
  <c r="I144" i="5" s="1"/>
  <c r="J143" i="5"/>
  <c r="F143" i="5"/>
  <c r="I143" i="5" s="1"/>
  <c r="J142" i="5"/>
  <c r="F142" i="5"/>
  <c r="I142" i="5" s="1"/>
  <c r="J141" i="5"/>
  <c r="F141" i="5"/>
  <c r="I141" i="5" s="1"/>
  <c r="J140" i="5"/>
  <c r="F140" i="5"/>
  <c r="I140" i="5" s="1"/>
  <c r="J139" i="5"/>
  <c r="F139" i="5"/>
  <c r="I139" i="5" s="1"/>
  <c r="J138" i="5"/>
  <c r="I138" i="5"/>
  <c r="F138" i="5"/>
  <c r="J137" i="5"/>
  <c r="F137" i="5"/>
  <c r="I137" i="5" s="1"/>
  <c r="J136" i="5"/>
  <c r="F136" i="5"/>
  <c r="I136" i="5" s="1"/>
  <c r="J135" i="5"/>
  <c r="F135" i="5"/>
  <c r="I135" i="5" s="1"/>
  <c r="J134" i="5"/>
  <c r="F134" i="5"/>
  <c r="I134" i="5" s="1"/>
  <c r="J133" i="5"/>
  <c r="F133" i="5"/>
  <c r="I133" i="5" s="1"/>
  <c r="J132" i="5"/>
  <c r="F132" i="5"/>
  <c r="I132" i="5" s="1"/>
  <c r="J131" i="5"/>
  <c r="F131" i="5"/>
  <c r="I131" i="5" s="1"/>
  <c r="J130" i="5"/>
  <c r="F130" i="5"/>
  <c r="I130" i="5" s="1"/>
  <c r="H129" i="5"/>
  <c r="G129" i="5"/>
  <c r="D129" i="5"/>
  <c r="F129" i="5" s="1"/>
  <c r="J128" i="5"/>
  <c r="F128" i="5"/>
  <c r="I128" i="5" s="1"/>
  <c r="J127" i="5"/>
  <c r="F127" i="5"/>
  <c r="I127" i="5" s="1"/>
  <c r="J126" i="5"/>
  <c r="F126" i="5"/>
  <c r="I126" i="5" s="1"/>
  <c r="J125" i="5"/>
  <c r="F125" i="5"/>
  <c r="I125" i="5" s="1"/>
  <c r="J124" i="5"/>
  <c r="F124" i="5"/>
  <c r="I124" i="5" s="1"/>
  <c r="J123" i="5"/>
  <c r="F123" i="5"/>
  <c r="I123" i="5" s="1"/>
  <c r="H122" i="5"/>
  <c r="G122" i="5"/>
  <c r="D122" i="5"/>
  <c r="F122" i="5" s="1"/>
  <c r="J121" i="5"/>
  <c r="F121" i="5"/>
  <c r="I121" i="5" s="1"/>
  <c r="J120" i="5"/>
  <c r="F120" i="5"/>
  <c r="I120" i="5" s="1"/>
  <c r="J119" i="5"/>
  <c r="F119" i="5"/>
  <c r="I119" i="5" s="1"/>
  <c r="J118" i="5"/>
  <c r="F118" i="5"/>
  <c r="I118" i="5" s="1"/>
  <c r="J117" i="5"/>
  <c r="F117" i="5"/>
  <c r="I117" i="5" s="1"/>
  <c r="J116" i="5"/>
  <c r="F116" i="5"/>
  <c r="I116" i="5" s="1"/>
  <c r="J115" i="5"/>
  <c r="F115" i="5"/>
  <c r="I115" i="5" s="1"/>
  <c r="J114" i="5"/>
  <c r="I114" i="5"/>
  <c r="F114" i="5"/>
  <c r="J113" i="5"/>
  <c r="F113" i="5"/>
  <c r="I113" i="5" s="1"/>
  <c r="H112" i="5"/>
  <c r="G112" i="5"/>
  <c r="D112" i="5"/>
  <c r="J111" i="5"/>
  <c r="F111" i="5"/>
  <c r="I111" i="5" s="1"/>
  <c r="J110" i="5"/>
  <c r="I110" i="5"/>
  <c r="F110" i="5"/>
  <c r="J109" i="5"/>
  <c r="F109" i="5"/>
  <c r="I109" i="5" s="1"/>
  <c r="H108" i="5"/>
  <c r="G108" i="5"/>
  <c r="D108" i="5"/>
  <c r="J107" i="5"/>
  <c r="F107" i="5"/>
  <c r="I107" i="5" s="1"/>
  <c r="J106" i="5"/>
  <c r="I106" i="5"/>
  <c r="F106" i="5"/>
  <c r="J105" i="5"/>
  <c r="F105" i="5"/>
  <c r="I105" i="5" s="1"/>
  <c r="J104" i="5"/>
  <c r="F104" i="5"/>
  <c r="I104" i="5" s="1"/>
  <c r="J103" i="5"/>
  <c r="F103" i="5"/>
  <c r="I103" i="5" s="1"/>
  <c r="J102" i="5"/>
  <c r="F102" i="5"/>
  <c r="I102" i="5" s="1"/>
  <c r="H101" i="5"/>
  <c r="G101" i="5"/>
  <c r="D101" i="5"/>
  <c r="F101" i="5" s="1"/>
  <c r="J100" i="5"/>
  <c r="F100" i="5"/>
  <c r="I100" i="5" s="1"/>
  <c r="J99" i="5"/>
  <c r="F99" i="5"/>
  <c r="I99" i="5" s="1"/>
  <c r="J98" i="5"/>
  <c r="F98" i="5"/>
  <c r="I98" i="5" s="1"/>
  <c r="J97" i="5"/>
  <c r="F97" i="5"/>
  <c r="I97" i="5" s="1"/>
  <c r="J96" i="5"/>
  <c r="I96" i="5"/>
  <c r="F96" i="5"/>
  <c r="J95" i="5"/>
  <c r="F95" i="5"/>
  <c r="I95" i="5" s="1"/>
  <c r="J94" i="5"/>
  <c r="F94" i="5"/>
  <c r="I94" i="5" s="1"/>
  <c r="J93" i="5"/>
  <c r="F93" i="5"/>
  <c r="I93" i="5" s="1"/>
  <c r="J92" i="5"/>
  <c r="F92" i="5"/>
  <c r="I92" i="5" s="1"/>
  <c r="J91" i="5"/>
  <c r="F91" i="5"/>
  <c r="I91" i="5" s="1"/>
  <c r="J90" i="5"/>
  <c r="F90" i="5"/>
  <c r="I90" i="5" s="1"/>
  <c r="J89" i="5"/>
  <c r="F89" i="5"/>
  <c r="I89" i="5" s="1"/>
  <c r="H88" i="5"/>
  <c r="G88" i="5"/>
  <c r="D88" i="5"/>
  <c r="F88" i="5" s="1"/>
  <c r="J87" i="5"/>
  <c r="F87" i="5"/>
  <c r="I87" i="5" s="1"/>
  <c r="J86" i="5"/>
  <c r="F86" i="5"/>
  <c r="I86" i="5" s="1"/>
  <c r="J85" i="5"/>
  <c r="F85" i="5"/>
  <c r="I85" i="5" s="1"/>
  <c r="J84" i="5"/>
  <c r="F84" i="5"/>
  <c r="I84" i="5" s="1"/>
  <c r="J83" i="5"/>
  <c r="F83" i="5"/>
  <c r="I83" i="5" s="1"/>
  <c r="J82" i="5"/>
  <c r="F82" i="5"/>
  <c r="I82" i="5" s="1"/>
  <c r="J81" i="5"/>
  <c r="F81" i="5"/>
  <c r="I81" i="5" s="1"/>
  <c r="J80" i="5"/>
  <c r="I80" i="5"/>
  <c r="F80" i="5"/>
  <c r="J79" i="5"/>
  <c r="F79" i="5"/>
  <c r="I79" i="5" s="1"/>
  <c r="H78" i="5"/>
  <c r="G78" i="5"/>
  <c r="D78" i="5"/>
  <c r="F78" i="5" s="1"/>
  <c r="J77" i="5"/>
  <c r="F77" i="5"/>
  <c r="I77" i="5" s="1"/>
  <c r="J76" i="5"/>
  <c r="I76" i="5"/>
  <c r="F76" i="5"/>
  <c r="J75" i="5"/>
  <c r="F75" i="5"/>
  <c r="I75" i="5" s="1"/>
  <c r="J74" i="5"/>
  <c r="F74" i="5"/>
  <c r="I74" i="5" s="1"/>
  <c r="J73" i="5"/>
  <c r="F73" i="5"/>
  <c r="I73" i="5" s="1"/>
  <c r="H72" i="5"/>
  <c r="G72" i="5"/>
  <c r="D72" i="5"/>
  <c r="F72" i="5" s="1"/>
  <c r="J71" i="5"/>
  <c r="F71" i="5"/>
  <c r="I71" i="5" s="1"/>
  <c r="J70" i="5"/>
  <c r="F70" i="5"/>
  <c r="I70" i="5" s="1"/>
  <c r="J69" i="5"/>
  <c r="F69" i="5"/>
  <c r="I69" i="5" s="1"/>
  <c r="J68" i="5"/>
  <c r="I68" i="5"/>
  <c r="F68" i="5"/>
  <c r="J67" i="5"/>
  <c r="F67" i="5"/>
  <c r="I67" i="5" s="1"/>
  <c r="J66" i="5"/>
  <c r="F66" i="5"/>
  <c r="I66" i="5" s="1"/>
  <c r="J65" i="5"/>
  <c r="F65" i="5"/>
  <c r="I65" i="5" s="1"/>
  <c r="J64" i="5"/>
  <c r="F64" i="5"/>
  <c r="I64" i="5" s="1"/>
  <c r="J63" i="5"/>
  <c r="F63" i="5"/>
  <c r="I63" i="5" s="1"/>
  <c r="J62" i="5"/>
  <c r="F62" i="5"/>
  <c r="I62" i="5" s="1"/>
  <c r="J61" i="5"/>
  <c r="F61" i="5"/>
  <c r="I61" i="5" s="1"/>
  <c r="J60" i="5"/>
  <c r="I60" i="5"/>
  <c r="F60" i="5"/>
  <c r="J59" i="5"/>
  <c r="F59" i="5"/>
  <c r="I59" i="5" s="1"/>
  <c r="J58" i="5"/>
  <c r="F58" i="5"/>
  <c r="I58" i="5" s="1"/>
  <c r="H57" i="5"/>
  <c r="G57" i="5"/>
  <c r="D57" i="5"/>
  <c r="F57" i="5" s="1"/>
  <c r="J55" i="5"/>
  <c r="F55" i="5"/>
  <c r="I55" i="5" s="1"/>
  <c r="J54" i="5"/>
  <c r="F54" i="5"/>
  <c r="I54" i="5" s="1"/>
  <c r="J53" i="5"/>
  <c r="F53" i="5"/>
  <c r="I53" i="5" s="1"/>
  <c r="J52" i="5"/>
  <c r="F52" i="5"/>
  <c r="I52" i="5" s="1"/>
  <c r="J51" i="5"/>
  <c r="F51" i="5"/>
  <c r="I51" i="5" s="1"/>
  <c r="J50" i="5"/>
  <c r="F50" i="5"/>
  <c r="I50" i="5" s="1"/>
  <c r="J49" i="5"/>
  <c r="F49" i="5"/>
  <c r="I49" i="5" s="1"/>
  <c r="J48" i="5"/>
  <c r="F48" i="5"/>
  <c r="I48" i="5" s="1"/>
  <c r="J47" i="5"/>
  <c r="F47" i="5"/>
  <c r="I47" i="5" s="1"/>
  <c r="J46" i="5"/>
  <c r="F46" i="5"/>
  <c r="I46" i="5" s="1"/>
  <c r="J45" i="5"/>
  <c r="F45" i="5"/>
  <c r="I45" i="5" s="1"/>
  <c r="J44" i="5"/>
  <c r="F44" i="5"/>
  <c r="I44" i="5" s="1"/>
  <c r="J43" i="5"/>
  <c r="F43" i="5"/>
  <c r="I43" i="5" s="1"/>
  <c r="J42" i="5"/>
  <c r="I42" i="5"/>
  <c r="F42" i="5"/>
  <c r="J41" i="5"/>
  <c r="F41" i="5"/>
  <c r="I41" i="5" s="1"/>
  <c r="J40" i="5"/>
  <c r="F40" i="5"/>
  <c r="I40" i="5" s="1"/>
  <c r="J39" i="5"/>
  <c r="F39" i="5"/>
  <c r="I39" i="5" s="1"/>
  <c r="D38" i="5"/>
  <c r="F38" i="5" s="1"/>
  <c r="J37" i="5"/>
  <c r="F37" i="5"/>
  <c r="I37" i="5" s="1"/>
  <c r="J36" i="5"/>
  <c r="F36" i="5"/>
  <c r="I36" i="5" s="1"/>
  <c r="J35" i="5"/>
  <c r="F35" i="5"/>
  <c r="I35" i="5" s="1"/>
  <c r="J34" i="5"/>
  <c r="F34" i="5"/>
  <c r="I34" i="5" s="1"/>
  <c r="J33" i="5"/>
  <c r="F33" i="5"/>
  <c r="I33" i="5" s="1"/>
  <c r="J32" i="5"/>
  <c r="F32" i="5"/>
  <c r="I32" i="5" s="1"/>
  <c r="J31" i="5"/>
  <c r="F31" i="5"/>
  <c r="I31" i="5" s="1"/>
  <c r="J30" i="5"/>
  <c r="F30" i="5"/>
  <c r="I30" i="5" s="1"/>
  <c r="J29" i="5"/>
  <c r="F29" i="5"/>
  <c r="I29" i="5" s="1"/>
  <c r="J28" i="5"/>
  <c r="F28" i="5"/>
  <c r="I28" i="5" s="1"/>
  <c r="J27" i="5"/>
  <c r="F27" i="5"/>
  <c r="I27" i="5" s="1"/>
  <c r="J26" i="5"/>
  <c r="F26" i="5"/>
  <c r="I26" i="5" s="1"/>
  <c r="J25" i="5"/>
  <c r="F25" i="5"/>
  <c r="I25" i="5" s="1"/>
  <c r="J24" i="5"/>
  <c r="F24" i="5"/>
  <c r="I24" i="5" s="1"/>
  <c r="J23" i="5"/>
  <c r="F23" i="5"/>
  <c r="I23" i="5" s="1"/>
  <c r="J22" i="5"/>
  <c r="F22" i="5"/>
  <c r="I22" i="5" s="1"/>
  <c r="J21" i="5"/>
  <c r="F21" i="5"/>
  <c r="I21" i="5" s="1"/>
  <c r="D20" i="5"/>
  <c r="F195" i="1" l="1"/>
  <c r="F185" i="1"/>
  <c r="G56" i="5"/>
  <c r="D19" i="5"/>
  <c r="J108" i="5"/>
  <c r="J112" i="5"/>
  <c r="F199" i="1"/>
  <c r="F79" i="1"/>
  <c r="F77" i="1"/>
  <c r="F75" i="1"/>
  <c r="J180" i="5"/>
  <c r="F217" i="1"/>
  <c r="F215" i="1"/>
  <c r="F211" i="1"/>
  <c r="F209" i="1"/>
  <c r="F207" i="1"/>
  <c r="F203" i="1"/>
  <c r="F197" i="1"/>
  <c r="F180" i="1"/>
  <c r="F113" i="1"/>
  <c r="F111" i="1"/>
  <c r="F216" i="1"/>
  <c r="F214" i="1"/>
  <c r="F212" i="1"/>
  <c r="F210" i="1"/>
  <c r="F208" i="1"/>
  <c r="F206" i="1"/>
  <c r="F204" i="1"/>
  <c r="F202" i="1"/>
  <c r="F200" i="1"/>
  <c r="F181" i="1"/>
  <c r="F112" i="1"/>
  <c r="J38" i="5"/>
  <c r="J129" i="5"/>
  <c r="J101" i="5"/>
  <c r="J57" i="5"/>
  <c r="F57" i="1"/>
  <c r="F55" i="1"/>
  <c r="F53" i="1"/>
  <c r="F51" i="1"/>
  <c r="F45" i="1"/>
  <c r="F46" i="1"/>
  <c r="F44" i="1"/>
  <c r="F42" i="1"/>
  <c r="F37" i="1"/>
  <c r="F35" i="1"/>
  <c r="F33" i="1"/>
  <c r="F31" i="1"/>
  <c r="F29" i="1"/>
  <c r="F27" i="1"/>
  <c r="F25" i="1"/>
  <c r="F23" i="1"/>
  <c r="F38" i="1"/>
  <c r="F36" i="1"/>
  <c r="F34" i="1"/>
  <c r="F32" i="1"/>
  <c r="F30" i="1"/>
  <c r="F28" i="1"/>
  <c r="F26" i="1"/>
  <c r="F24" i="1"/>
  <c r="J19" i="5"/>
  <c r="F20" i="5"/>
  <c r="I20" i="5" s="1"/>
  <c r="F19" i="5"/>
  <c r="I57" i="5"/>
  <c r="I72" i="5"/>
  <c r="I78" i="5"/>
  <c r="I88" i="5"/>
  <c r="I38" i="5"/>
  <c r="J20" i="5"/>
  <c r="D56" i="5"/>
  <c r="H56" i="5"/>
  <c r="H18" i="5" s="1"/>
  <c r="J72" i="5"/>
  <c r="J78" i="5"/>
  <c r="J88" i="5"/>
  <c r="I101" i="5"/>
  <c r="F108" i="5"/>
  <c r="I108" i="5" s="1"/>
  <c r="F112" i="5"/>
  <c r="I112" i="5" s="1"/>
  <c r="I129" i="5"/>
  <c r="I162" i="5"/>
  <c r="I172" i="5"/>
  <c r="I196" i="5"/>
  <c r="I199" i="5"/>
  <c r="I211" i="5"/>
  <c r="I122" i="5"/>
  <c r="I180" i="5"/>
  <c r="I203" i="5"/>
  <c r="J122" i="5"/>
  <c r="J162" i="5"/>
  <c r="G176" i="5"/>
  <c r="D177" i="5"/>
  <c r="H177" i="5"/>
  <c r="H176" i="5" s="1"/>
  <c r="J177" i="5"/>
  <c r="J196" i="5"/>
  <c r="J199" i="5"/>
  <c r="J203" i="5"/>
  <c r="J211" i="5"/>
  <c r="H17" i="5" l="1"/>
  <c r="H216" i="5" s="1"/>
  <c r="I19" i="5"/>
  <c r="G18" i="5"/>
  <c r="D176" i="5"/>
  <c r="F176" i="5" s="1"/>
  <c r="I176" i="5" s="1"/>
  <c r="F177" i="5"/>
  <c r="I177" i="5" s="1"/>
  <c r="J56" i="5"/>
  <c r="J176" i="5"/>
  <c r="F56" i="5"/>
  <c r="I56" i="5" s="1"/>
  <c r="D18" i="5"/>
  <c r="J18" i="5" l="1"/>
  <c r="G17" i="5"/>
  <c r="J17" i="5" s="1"/>
  <c r="F18" i="5"/>
  <c r="I18" i="5" s="1"/>
  <c r="D17" i="5"/>
  <c r="G216" i="5" l="1"/>
  <c r="D216" i="5"/>
  <c r="F216" i="5" s="1"/>
  <c r="F17" i="5"/>
  <c r="I17" i="5" s="1"/>
  <c r="J216" i="5" l="1"/>
  <c r="I216" i="5"/>
  <c r="H72" i="4" l="1"/>
  <c r="G72" i="4"/>
  <c r="E72" i="4"/>
  <c r="D72" i="4"/>
  <c r="H72" i="3"/>
  <c r="G72" i="3"/>
  <c r="E72" i="3"/>
  <c r="D72" i="3"/>
  <c r="D74" i="1"/>
  <c r="H72" i="2"/>
  <c r="G72" i="2"/>
  <c r="F171" i="2" l="1"/>
  <c r="J217" i="1" l="1"/>
  <c r="I217" i="1"/>
  <c r="J216" i="1"/>
  <c r="I216" i="1"/>
  <c r="J215" i="1"/>
  <c r="I215" i="1"/>
  <c r="J214" i="1"/>
  <c r="I214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4" i="1"/>
  <c r="I204" i="1"/>
  <c r="J203" i="1"/>
  <c r="I203" i="1"/>
  <c r="J202" i="1"/>
  <c r="I202" i="1"/>
  <c r="J200" i="1"/>
  <c r="I200" i="1"/>
  <c r="J199" i="1"/>
  <c r="I199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1" i="1"/>
  <c r="I181" i="1"/>
  <c r="J180" i="1"/>
  <c r="I180" i="1"/>
  <c r="J177" i="1"/>
  <c r="I177" i="1"/>
  <c r="J176" i="1"/>
  <c r="I176" i="1"/>
  <c r="J175" i="1"/>
  <c r="I175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3" i="1"/>
  <c r="I113" i="1"/>
  <c r="J112" i="1"/>
  <c r="I112" i="1"/>
  <c r="J111" i="1"/>
  <c r="I111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79" i="1"/>
  <c r="I79" i="1"/>
  <c r="J78" i="1"/>
  <c r="I78" i="1"/>
  <c r="J77" i="1"/>
  <c r="I77" i="1"/>
  <c r="J76" i="1"/>
  <c r="I76" i="1"/>
  <c r="J75" i="1"/>
  <c r="I75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15" i="4"/>
  <c r="I215" i="4"/>
  <c r="F215" i="4"/>
  <c r="J214" i="4"/>
  <c r="F214" i="4"/>
  <c r="I214" i="4" s="1"/>
  <c r="J213" i="4"/>
  <c r="F213" i="4"/>
  <c r="I213" i="4" s="1"/>
  <c r="J212" i="4"/>
  <c r="F212" i="4"/>
  <c r="I212" i="4" s="1"/>
  <c r="H211" i="4"/>
  <c r="G211" i="4"/>
  <c r="E211" i="4"/>
  <c r="D211" i="4"/>
  <c r="F211" i="4" s="1"/>
  <c r="J210" i="4"/>
  <c r="F210" i="4"/>
  <c r="I210" i="4" s="1"/>
  <c r="J209" i="4"/>
  <c r="I209" i="4"/>
  <c r="F209" i="4"/>
  <c r="J208" i="4"/>
  <c r="F208" i="4"/>
  <c r="I208" i="4" s="1"/>
  <c r="J207" i="4"/>
  <c r="F207" i="4"/>
  <c r="I207" i="4" s="1"/>
  <c r="J206" i="4"/>
  <c r="F206" i="4"/>
  <c r="I206" i="4" s="1"/>
  <c r="J205" i="4"/>
  <c r="I205" i="4"/>
  <c r="F205" i="4"/>
  <c r="J204" i="4"/>
  <c r="F204" i="4"/>
  <c r="I204" i="4" s="1"/>
  <c r="H203" i="4"/>
  <c r="G203" i="4"/>
  <c r="E203" i="4"/>
  <c r="D203" i="4"/>
  <c r="J202" i="4"/>
  <c r="F202" i="4"/>
  <c r="I202" i="4" s="1"/>
  <c r="J201" i="4"/>
  <c r="F201" i="4"/>
  <c r="I201" i="4" s="1"/>
  <c r="J200" i="4"/>
  <c r="F200" i="4"/>
  <c r="I200" i="4" s="1"/>
  <c r="H199" i="4"/>
  <c r="G199" i="4"/>
  <c r="E199" i="4"/>
  <c r="D199" i="4"/>
  <c r="F199" i="4" s="1"/>
  <c r="J198" i="4"/>
  <c r="F198" i="4"/>
  <c r="I198" i="4" s="1"/>
  <c r="J197" i="4"/>
  <c r="I197" i="4"/>
  <c r="H196" i="4"/>
  <c r="G196" i="4"/>
  <c r="E196" i="4"/>
  <c r="D196" i="4"/>
  <c r="F196" i="4" s="1"/>
  <c r="J195" i="4"/>
  <c r="F195" i="4"/>
  <c r="I195" i="4" s="1"/>
  <c r="J194" i="4"/>
  <c r="I194" i="4"/>
  <c r="J193" i="4"/>
  <c r="I193" i="4"/>
  <c r="F193" i="4"/>
  <c r="J192" i="4"/>
  <c r="F192" i="4"/>
  <c r="I192" i="4" s="1"/>
  <c r="J191" i="4"/>
  <c r="F191" i="4"/>
  <c r="I191" i="4" s="1"/>
  <c r="J190" i="4"/>
  <c r="F190" i="4"/>
  <c r="I190" i="4" s="1"/>
  <c r="J189" i="4"/>
  <c r="I189" i="4"/>
  <c r="F189" i="4"/>
  <c r="J188" i="4"/>
  <c r="F188" i="4"/>
  <c r="I188" i="4" s="1"/>
  <c r="J187" i="4"/>
  <c r="F187" i="4"/>
  <c r="I187" i="4" s="1"/>
  <c r="J186" i="4"/>
  <c r="F186" i="4"/>
  <c r="I186" i="4" s="1"/>
  <c r="J185" i="4"/>
  <c r="I185" i="4"/>
  <c r="F185" i="4"/>
  <c r="J184" i="4"/>
  <c r="F184" i="4"/>
  <c r="I184" i="4" s="1"/>
  <c r="J183" i="4"/>
  <c r="F183" i="4"/>
  <c r="I183" i="4" s="1"/>
  <c r="J182" i="4"/>
  <c r="F182" i="4"/>
  <c r="I182" i="4" s="1"/>
  <c r="J181" i="4"/>
  <c r="I181" i="4"/>
  <c r="F181" i="4"/>
  <c r="H180" i="4"/>
  <c r="J180" i="4" s="1"/>
  <c r="G180" i="4"/>
  <c r="E180" i="4"/>
  <c r="D180" i="4"/>
  <c r="J179" i="4"/>
  <c r="F179" i="4"/>
  <c r="I179" i="4" s="1"/>
  <c r="J178" i="4"/>
  <c r="F178" i="4"/>
  <c r="I178" i="4" s="1"/>
  <c r="G177" i="4"/>
  <c r="E177" i="4"/>
  <c r="E176" i="4" s="1"/>
  <c r="J175" i="4"/>
  <c r="I175" i="4"/>
  <c r="F175" i="4"/>
  <c r="J174" i="4"/>
  <c r="F174" i="4"/>
  <c r="I174" i="4" s="1"/>
  <c r="J173" i="4"/>
  <c r="F173" i="4"/>
  <c r="I173" i="4" s="1"/>
  <c r="H172" i="4"/>
  <c r="G172" i="4"/>
  <c r="E172" i="4"/>
  <c r="D172" i="4"/>
  <c r="F172" i="4" s="1"/>
  <c r="J171" i="4"/>
  <c r="I171" i="4"/>
  <c r="J170" i="4"/>
  <c r="I170" i="4"/>
  <c r="F170" i="4"/>
  <c r="J169" i="4"/>
  <c r="F169" i="4"/>
  <c r="I169" i="4" s="1"/>
  <c r="J168" i="4"/>
  <c r="F168" i="4"/>
  <c r="I168" i="4" s="1"/>
  <c r="J167" i="4"/>
  <c r="F167" i="4"/>
  <c r="I167" i="4" s="1"/>
  <c r="J166" i="4"/>
  <c r="I166" i="4"/>
  <c r="F166" i="4"/>
  <c r="J165" i="4"/>
  <c r="F165" i="4"/>
  <c r="I165" i="4" s="1"/>
  <c r="J164" i="4"/>
  <c r="F164" i="4"/>
  <c r="I164" i="4" s="1"/>
  <c r="J163" i="4"/>
  <c r="F163" i="4"/>
  <c r="I163" i="4" s="1"/>
  <c r="H162" i="4"/>
  <c r="G162" i="4"/>
  <c r="E162" i="4"/>
  <c r="D162" i="4"/>
  <c r="F162" i="4" s="1"/>
  <c r="J161" i="4"/>
  <c r="F161" i="4"/>
  <c r="I161" i="4" s="1"/>
  <c r="J160" i="4"/>
  <c r="I160" i="4"/>
  <c r="F160" i="4"/>
  <c r="J159" i="4"/>
  <c r="F159" i="4"/>
  <c r="I159" i="4" s="1"/>
  <c r="J158" i="4"/>
  <c r="F158" i="4"/>
  <c r="I158" i="4" s="1"/>
  <c r="J157" i="4"/>
  <c r="F157" i="4"/>
  <c r="I157" i="4" s="1"/>
  <c r="J156" i="4"/>
  <c r="I156" i="4"/>
  <c r="F156" i="4"/>
  <c r="J155" i="4"/>
  <c r="F155" i="4"/>
  <c r="I155" i="4" s="1"/>
  <c r="J154" i="4"/>
  <c r="F154" i="4"/>
  <c r="I154" i="4" s="1"/>
  <c r="J153" i="4"/>
  <c r="F153" i="4"/>
  <c r="I153" i="4" s="1"/>
  <c r="J152" i="4"/>
  <c r="I152" i="4"/>
  <c r="F152" i="4"/>
  <c r="J151" i="4"/>
  <c r="F151" i="4"/>
  <c r="I151" i="4" s="1"/>
  <c r="J150" i="4"/>
  <c r="F150" i="4"/>
  <c r="I150" i="4" s="1"/>
  <c r="J149" i="4"/>
  <c r="F149" i="4"/>
  <c r="I149" i="4" s="1"/>
  <c r="J148" i="4"/>
  <c r="I148" i="4"/>
  <c r="F148" i="4"/>
  <c r="J147" i="4"/>
  <c r="F147" i="4"/>
  <c r="I147" i="4" s="1"/>
  <c r="J146" i="4"/>
  <c r="F146" i="4"/>
  <c r="I146" i="4" s="1"/>
  <c r="J145" i="4"/>
  <c r="F145" i="4"/>
  <c r="I145" i="4" s="1"/>
  <c r="J144" i="4"/>
  <c r="I144" i="4"/>
  <c r="F144" i="4"/>
  <c r="J143" i="4"/>
  <c r="F143" i="4"/>
  <c r="I143" i="4" s="1"/>
  <c r="J142" i="4"/>
  <c r="F142" i="4"/>
  <c r="I142" i="4" s="1"/>
  <c r="J141" i="4"/>
  <c r="F141" i="4"/>
  <c r="I141" i="4" s="1"/>
  <c r="J140" i="4"/>
  <c r="I140" i="4"/>
  <c r="F140" i="4"/>
  <c r="J139" i="4"/>
  <c r="F139" i="4"/>
  <c r="I139" i="4" s="1"/>
  <c r="J138" i="4"/>
  <c r="F138" i="4"/>
  <c r="I138" i="4" s="1"/>
  <c r="J137" i="4"/>
  <c r="F137" i="4"/>
  <c r="I137" i="4" s="1"/>
  <c r="J136" i="4"/>
  <c r="I136" i="4"/>
  <c r="F136" i="4"/>
  <c r="J135" i="4"/>
  <c r="F135" i="4"/>
  <c r="I135" i="4" s="1"/>
  <c r="J134" i="4"/>
  <c r="F134" i="4"/>
  <c r="I134" i="4" s="1"/>
  <c r="J133" i="4"/>
  <c r="F133" i="4"/>
  <c r="I133" i="4" s="1"/>
  <c r="J132" i="4"/>
  <c r="I132" i="4"/>
  <c r="F132" i="4"/>
  <c r="J131" i="4"/>
  <c r="F131" i="4"/>
  <c r="I131" i="4" s="1"/>
  <c r="J130" i="4"/>
  <c r="F130" i="4"/>
  <c r="I130" i="4" s="1"/>
  <c r="H129" i="4"/>
  <c r="G129" i="4"/>
  <c r="E129" i="4"/>
  <c r="D129" i="4"/>
  <c r="F129" i="4" s="1"/>
  <c r="J128" i="4"/>
  <c r="I128" i="4"/>
  <c r="F128" i="4"/>
  <c r="J127" i="4"/>
  <c r="F127" i="4"/>
  <c r="I127" i="4" s="1"/>
  <c r="J126" i="4"/>
  <c r="F126" i="4"/>
  <c r="I126" i="4" s="1"/>
  <c r="J125" i="4"/>
  <c r="F125" i="4"/>
  <c r="I125" i="4" s="1"/>
  <c r="J124" i="4"/>
  <c r="I124" i="4"/>
  <c r="F124" i="4"/>
  <c r="J123" i="4"/>
  <c r="F123" i="4"/>
  <c r="I123" i="4" s="1"/>
  <c r="H122" i="4"/>
  <c r="G122" i="4"/>
  <c r="E122" i="4"/>
  <c r="D122" i="4"/>
  <c r="J121" i="4"/>
  <c r="F121" i="4"/>
  <c r="I121" i="4" s="1"/>
  <c r="J120" i="4"/>
  <c r="F120" i="4"/>
  <c r="I120" i="4" s="1"/>
  <c r="J119" i="4"/>
  <c r="F119" i="4"/>
  <c r="I119" i="4" s="1"/>
  <c r="J118" i="4"/>
  <c r="I118" i="4"/>
  <c r="F118" i="4"/>
  <c r="J117" i="4"/>
  <c r="F117" i="4"/>
  <c r="I117" i="4" s="1"/>
  <c r="J116" i="4"/>
  <c r="F116" i="4"/>
  <c r="I116" i="4" s="1"/>
  <c r="J115" i="4"/>
  <c r="F115" i="4"/>
  <c r="I115" i="4" s="1"/>
  <c r="J114" i="4"/>
  <c r="I114" i="4"/>
  <c r="F114" i="4"/>
  <c r="J113" i="4"/>
  <c r="F113" i="4"/>
  <c r="I113" i="4" s="1"/>
  <c r="H112" i="4"/>
  <c r="G112" i="4"/>
  <c r="E112" i="4"/>
  <c r="D112" i="4"/>
  <c r="J111" i="4"/>
  <c r="F111" i="4"/>
  <c r="I111" i="4" s="1"/>
  <c r="J110" i="4"/>
  <c r="F110" i="4"/>
  <c r="I110" i="4" s="1"/>
  <c r="J109" i="4"/>
  <c r="F109" i="4"/>
  <c r="I109" i="4" s="1"/>
  <c r="H108" i="4"/>
  <c r="G108" i="4"/>
  <c r="E108" i="4"/>
  <c r="D108" i="4"/>
  <c r="F108" i="4" s="1"/>
  <c r="J107" i="4"/>
  <c r="F107" i="4"/>
  <c r="I107" i="4" s="1"/>
  <c r="J106" i="4"/>
  <c r="I106" i="4"/>
  <c r="F106" i="4"/>
  <c r="J105" i="4"/>
  <c r="F105" i="4"/>
  <c r="I105" i="4" s="1"/>
  <c r="J104" i="4"/>
  <c r="F104" i="4"/>
  <c r="I104" i="4" s="1"/>
  <c r="J103" i="4"/>
  <c r="F103" i="4"/>
  <c r="I103" i="4" s="1"/>
  <c r="J102" i="4"/>
  <c r="I102" i="4"/>
  <c r="F102" i="4"/>
  <c r="H101" i="4"/>
  <c r="J101" i="4" s="1"/>
  <c r="G101" i="4"/>
  <c r="E101" i="4"/>
  <c r="D101" i="4"/>
  <c r="J100" i="4"/>
  <c r="F100" i="4"/>
  <c r="I100" i="4" s="1"/>
  <c r="J99" i="4"/>
  <c r="F99" i="4"/>
  <c r="I99" i="4" s="1"/>
  <c r="J98" i="4"/>
  <c r="I98" i="4"/>
  <c r="F98" i="4"/>
  <c r="J97" i="4"/>
  <c r="F97" i="4"/>
  <c r="I97" i="4" s="1"/>
  <c r="J96" i="4"/>
  <c r="F96" i="4"/>
  <c r="I96" i="4" s="1"/>
  <c r="J95" i="4"/>
  <c r="F95" i="4"/>
  <c r="I95" i="4" s="1"/>
  <c r="J94" i="4"/>
  <c r="I94" i="4"/>
  <c r="F94" i="4"/>
  <c r="J93" i="4"/>
  <c r="F93" i="4"/>
  <c r="I93" i="4" s="1"/>
  <c r="J92" i="4"/>
  <c r="F92" i="4"/>
  <c r="I92" i="4" s="1"/>
  <c r="J91" i="4"/>
  <c r="F91" i="4"/>
  <c r="I91" i="4" s="1"/>
  <c r="J90" i="4"/>
  <c r="F90" i="4"/>
  <c r="I90" i="4" s="1"/>
  <c r="J89" i="4"/>
  <c r="I89" i="4"/>
  <c r="F89" i="4"/>
  <c r="H88" i="4"/>
  <c r="J88" i="4" s="1"/>
  <c r="G88" i="4"/>
  <c r="E88" i="4"/>
  <c r="D88" i="4"/>
  <c r="J87" i="4"/>
  <c r="F87" i="4"/>
  <c r="I87" i="4" s="1"/>
  <c r="J86" i="4"/>
  <c r="F86" i="4"/>
  <c r="I86" i="4" s="1"/>
  <c r="J85" i="4"/>
  <c r="I85" i="4"/>
  <c r="F85" i="4"/>
  <c r="J84" i="4"/>
  <c r="F84" i="4"/>
  <c r="I84" i="4" s="1"/>
  <c r="J83" i="4"/>
  <c r="F83" i="4"/>
  <c r="I83" i="4" s="1"/>
  <c r="J82" i="4"/>
  <c r="F82" i="4"/>
  <c r="I82" i="4" s="1"/>
  <c r="J81" i="4"/>
  <c r="I81" i="4"/>
  <c r="F81" i="4"/>
  <c r="J80" i="4"/>
  <c r="F80" i="4"/>
  <c r="I80" i="4" s="1"/>
  <c r="J79" i="4"/>
  <c r="F79" i="4"/>
  <c r="I79" i="4" s="1"/>
  <c r="H78" i="4"/>
  <c r="G78" i="4"/>
  <c r="E78" i="4"/>
  <c r="D78" i="4"/>
  <c r="F78" i="4" s="1"/>
  <c r="J77" i="4"/>
  <c r="I77" i="4"/>
  <c r="F77" i="4"/>
  <c r="J76" i="4"/>
  <c r="F76" i="4"/>
  <c r="I76" i="4" s="1"/>
  <c r="J75" i="4"/>
  <c r="F75" i="4"/>
  <c r="I75" i="4" s="1"/>
  <c r="J74" i="4"/>
  <c r="F74" i="4"/>
  <c r="I74" i="4" s="1"/>
  <c r="J73" i="4"/>
  <c r="I73" i="4"/>
  <c r="F73" i="4"/>
  <c r="J72" i="4"/>
  <c r="F72" i="4"/>
  <c r="J71" i="4"/>
  <c r="F71" i="4"/>
  <c r="I71" i="4" s="1"/>
  <c r="J70" i="4"/>
  <c r="F70" i="4"/>
  <c r="I70" i="4" s="1"/>
  <c r="J69" i="4"/>
  <c r="I69" i="4"/>
  <c r="F69" i="4"/>
  <c r="J68" i="4"/>
  <c r="F68" i="4"/>
  <c r="I68" i="4" s="1"/>
  <c r="J67" i="4"/>
  <c r="F67" i="4"/>
  <c r="I67" i="4" s="1"/>
  <c r="J66" i="4"/>
  <c r="F66" i="4"/>
  <c r="I66" i="4" s="1"/>
  <c r="J65" i="4"/>
  <c r="I65" i="4"/>
  <c r="F65" i="4"/>
  <c r="J64" i="4"/>
  <c r="F64" i="4"/>
  <c r="I64" i="4" s="1"/>
  <c r="J63" i="4"/>
  <c r="F63" i="4"/>
  <c r="I63" i="4" s="1"/>
  <c r="J62" i="4"/>
  <c r="F62" i="4"/>
  <c r="I62" i="4" s="1"/>
  <c r="J61" i="4"/>
  <c r="I61" i="4"/>
  <c r="F61" i="4"/>
  <c r="J60" i="4"/>
  <c r="F60" i="4"/>
  <c r="I60" i="4" s="1"/>
  <c r="J59" i="4"/>
  <c r="F59" i="4"/>
  <c r="I59" i="4" s="1"/>
  <c r="J58" i="4"/>
  <c r="F58" i="4"/>
  <c r="I58" i="4" s="1"/>
  <c r="H57" i="4"/>
  <c r="G57" i="4"/>
  <c r="E57" i="4"/>
  <c r="E56" i="4" s="1"/>
  <c r="D57" i="4"/>
  <c r="F57" i="4" s="1"/>
  <c r="J55" i="4"/>
  <c r="F55" i="4"/>
  <c r="I55" i="4" s="1"/>
  <c r="J54" i="4"/>
  <c r="F54" i="4"/>
  <c r="I54" i="4" s="1"/>
  <c r="J53" i="4"/>
  <c r="I53" i="4"/>
  <c r="F53" i="4"/>
  <c r="J52" i="4"/>
  <c r="F52" i="4"/>
  <c r="I52" i="4" s="1"/>
  <c r="J51" i="4"/>
  <c r="F51" i="4"/>
  <c r="I51" i="4" s="1"/>
  <c r="J50" i="4"/>
  <c r="F50" i="4"/>
  <c r="I50" i="4" s="1"/>
  <c r="J49" i="4"/>
  <c r="I49" i="4"/>
  <c r="F49" i="4"/>
  <c r="J48" i="4"/>
  <c r="F48" i="4"/>
  <c r="I48" i="4" s="1"/>
  <c r="J47" i="4"/>
  <c r="F47" i="4"/>
  <c r="I47" i="4" s="1"/>
  <c r="J46" i="4"/>
  <c r="F46" i="4"/>
  <c r="I46" i="4" s="1"/>
  <c r="J45" i="4"/>
  <c r="I45" i="4"/>
  <c r="F45" i="4"/>
  <c r="J44" i="4"/>
  <c r="F44" i="4"/>
  <c r="I44" i="4" s="1"/>
  <c r="J43" i="4"/>
  <c r="F43" i="4"/>
  <c r="I43" i="4" s="1"/>
  <c r="J42" i="4"/>
  <c r="F42" i="4"/>
  <c r="I42" i="4" s="1"/>
  <c r="J41" i="4"/>
  <c r="I41" i="4"/>
  <c r="F41" i="4"/>
  <c r="J40" i="4"/>
  <c r="F40" i="4"/>
  <c r="I40" i="4" s="1"/>
  <c r="J39" i="4"/>
  <c r="F39" i="4"/>
  <c r="I39" i="4" s="1"/>
  <c r="H38" i="4"/>
  <c r="G38" i="4"/>
  <c r="E38" i="4"/>
  <c r="D38" i="4"/>
  <c r="F38" i="4" s="1"/>
  <c r="J37" i="4"/>
  <c r="I37" i="4"/>
  <c r="F37" i="4"/>
  <c r="J36" i="4"/>
  <c r="F36" i="4"/>
  <c r="I36" i="4" s="1"/>
  <c r="J35" i="4"/>
  <c r="F35" i="4"/>
  <c r="I35" i="4" s="1"/>
  <c r="J34" i="4"/>
  <c r="F34" i="4"/>
  <c r="I34" i="4" s="1"/>
  <c r="J33" i="4"/>
  <c r="I33" i="4"/>
  <c r="F33" i="4"/>
  <c r="J32" i="4"/>
  <c r="F32" i="4"/>
  <c r="I32" i="4" s="1"/>
  <c r="J31" i="4"/>
  <c r="F31" i="4"/>
  <c r="I31" i="4" s="1"/>
  <c r="J30" i="4"/>
  <c r="F30" i="4"/>
  <c r="I30" i="4" s="1"/>
  <c r="J29" i="4"/>
  <c r="I29" i="4"/>
  <c r="F29" i="4"/>
  <c r="J28" i="4"/>
  <c r="F28" i="4"/>
  <c r="I28" i="4" s="1"/>
  <c r="J27" i="4"/>
  <c r="F27" i="4"/>
  <c r="I27" i="4" s="1"/>
  <c r="J26" i="4"/>
  <c r="F26" i="4"/>
  <c r="I26" i="4" s="1"/>
  <c r="J25" i="4"/>
  <c r="I25" i="4"/>
  <c r="F25" i="4"/>
  <c r="J24" i="4"/>
  <c r="F24" i="4"/>
  <c r="I24" i="4" s="1"/>
  <c r="J23" i="4"/>
  <c r="F23" i="4"/>
  <c r="I23" i="4" s="1"/>
  <c r="J22" i="4"/>
  <c r="F22" i="4"/>
  <c r="I22" i="4" s="1"/>
  <c r="J21" i="4"/>
  <c r="I21" i="4"/>
  <c r="F21" i="4"/>
  <c r="H20" i="4"/>
  <c r="G20" i="4"/>
  <c r="G19" i="4" s="1"/>
  <c r="E20" i="4"/>
  <c r="D20" i="4"/>
  <c r="D19" i="4" s="1"/>
  <c r="E19" i="4"/>
  <c r="J215" i="3"/>
  <c r="I215" i="3"/>
  <c r="F215" i="3"/>
  <c r="J214" i="3"/>
  <c r="F214" i="3"/>
  <c r="I214" i="3" s="1"/>
  <c r="J213" i="3"/>
  <c r="F213" i="3"/>
  <c r="I213" i="3" s="1"/>
  <c r="J212" i="3"/>
  <c r="F212" i="3"/>
  <c r="I212" i="3" s="1"/>
  <c r="H211" i="3"/>
  <c r="G211" i="3"/>
  <c r="E211" i="3"/>
  <c r="D211" i="3"/>
  <c r="J210" i="3"/>
  <c r="F210" i="3"/>
  <c r="I210" i="3" s="1"/>
  <c r="J209" i="3"/>
  <c r="I209" i="3"/>
  <c r="F209" i="3"/>
  <c r="J208" i="3"/>
  <c r="F208" i="3"/>
  <c r="I208" i="3" s="1"/>
  <c r="J207" i="3"/>
  <c r="F207" i="3"/>
  <c r="I207" i="3" s="1"/>
  <c r="J206" i="3"/>
  <c r="F206" i="3"/>
  <c r="I206" i="3" s="1"/>
  <c r="J205" i="3"/>
  <c r="I205" i="3"/>
  <c r="F205" i="3"/>
  <c r="J204" i="3"/>
  <c r="F204" i="3"/>
  <c r="I204" i="3" s="1"/>
  <c r="H203" i="3"/>
  <c r="G203" i="3"/>
  <c r="E203" i="3"/>
  <c r="D203" i="3"/>
  <c r="J202" i="3"/>
  <c r="F202" i="3"/>
  <c r="I202" i="3" s="1"/>
  <c r="J201" i="3"/>
  <c r="F201" i="3"/>
  <c r="I201" i="3" s="1"/>
  <c r="J200" i="3"/>
  <c r="F200" i="3"/>
  <c r="I200" i="3" s="1"/>
  <c r="H199" i="3"/>
  <c r="H201" i="1" s="1"/>
  <c r="G199" i="3"/>
  <c r="G201" i="1" s="1"/>
  <c r="E199" i="3"/>
  <c r="D199" i="3"/>
  <c r="J198" i="3"/>
  <c r="F198" i="3"/>
  <c r="I198" i="3" s="1"/>
  <c r="J197" i="3"/>
  <c r="I197" i="3"/>
  <c r="H196" i="3"/>
  <c r="G196" i="3"/>
  <c r="E196" i="3"/>
  <c r="D196" i="3"/>
  <c r="F196" i="3" s="1"/>
  <c r="J195" i="3"/>
  <c r="F195" i="3"/>
  <c r="I195" i="3" s="1"/>
  <c r="J194" i="3"/>
  <c r="I194" i="3"/>
  <c r="J193" i="3"/>
  <c r="I193" i="3"/>
  <c r="F193" i="3"/>
  <c r="J192" i="3"/>
  <c r="F192" i="3"/>
  <c r="I192" i="3" s="1"/>
  <c r="J191" i="3"/>
  <c r="F191" i="3"/>
  <c r="I191" i="3" s="1"/>
  <c r="J190" i="3"/>
  <c r="F190" i="3"/>
  <c r="I190" i="3" s="1"/>
  <c r="J189" i="3"/>
  <c r="I189" i="3"/>
  <c r="F189" i="3"/>
  <c r="J188" i="3"/>
  <c r="F188" i="3"/>
  <c r="I188" i="3" s="1"/>
  <c r="J187" i="3"/>
  <c r="F187" i="3"/>
  <c r="I187" i="3" s="1"/>
  <c r="J186" i="3"/>
  <c r="F186" i="3"/>
  <c r="I186" i="3" s="1"/>
  <c r="J185" i="3"/>
  <c r="I185" i="3"/>
  <c r="F185" i="3"/>
  <c r="J184" i="3"/>
  <c r="F184" i="3"/>
  <c r="I184" i="3" s="1"/>
  <c r="J183" i="3"/>
  <c r="F183" i="3"/>
  <c r="I183" i="3" s="1"/>
  <c r="J182" i="3"/>
  <c r="F182" i="3"/>
  <c r="I182" i="3" s="1"/>
  <c r="J181" i="3"/>
  <c r="I181" i="3"/>
  <c r="F181" i="3"/>
  <c r="H180" i="3"/>
  <c r="G180" i="3"/>
  <c r="E180" i="3"/>
  <c r="D180" i="3"/>
  <c r="J179" i="3"/>
  <c r="F179" i="3"/>
  <c r="I179" i="3" s="1"/>
  <c r="J178" i="3"/>
  <c r="F178" i="3"/>
  <c r="I178" i="3" s="1"/>
  <c r="G177" i="3"/>
  <c r="E177" i="3"/>
  <c r="E176" i="3" s="1"/>
  <c r="J175" i="3"/>
  <c r="I175" i="3"/>
  <c r="F175" i="3"/>
  <c r="J174" i="3"/>
  <c r="F174" i="3"/>
  <c r="I174" i="3" s="1"/>
  <c r="J173" i="3"/>
  <c r="F173" i="3"/>
  <c r="I173" i="3" s="1"/>
  <c r="H172" i="3"/>
  <c r="H174" i="1" s="1"/>
  <c r="G172" i="3"/>
  <c r="G174" i="1" s="1"/>
  <c r="E172" i="3"/>
  <c r="D172" i="3"/>
  <c r="J171" i="3"/>
  <c r="I171" i="3"/>
  <c r="J170" i="3"/>
  <c r="I170" i="3"/>
  <c r="F170" i="3"/>
  <c r="J169" i="3"/>
  <c r="F169" i="3"/>
  <c r="I169" i="3" s="1"/>
  <c r="J168" i="3"/>
  <c r="F168" i="3"/>
  <c r="I168" i="3" s="1"/>
  <c r="J167" i="3"/>
  <c r="F167" i="3"/>
  <c r="I167" i="3" s="1"/>
  <c r="J166" i="3"/>
  <c r="I166" i="3"/>
  <c r="F166" i="3"/>
  <c r="J165" i="3"/>
  <c r="F165" i="3"/>
  <c r="I165" i="3" s="1"/>
  <c r="J164" i="3"/>
  <c r="F164" i="3"/>
  <c r="I164" i="3" s="1"/>
  <c r="J163" i="3"/>
  <c r="F163" i="3"/>
  <c r="I163" i="3" s="1"/>
  <c r="H162" i="3"/>
  <c r="H164" i="1" s="1"/>
  <c r="G162" i="3"/>
  <c r="G164" i="1" s="1"/>
  <c r="E162" i="3"/>
  <c r="D162" i="3"/>
  <c r="J161" i="3"/>
  <c r="F161" i="3"/>
  <c r="I161" i="3" s="1"/>
  <c r="J160" i="3"/>
  <c r="I160" i="3"/>
  <c r="F160" i="3"/>
  <c r="J159" i="3"/>
  <c r="F159" i="3"/>
  <c r="I159" i="3" s="1"/>
  <c r="J158" i="3"/>
  <c r="F158" i="3"/>
  <c r="I158" i="3" s="1"/>
  <c r="J157" i="3"/>
  <c r="F157" i="3"/>
  <c r="I157" i="3" s="1"/>
  <c r="J156" i="3"/>
  <c r="F156" i="3"/>
  <c r="I156" i="3" s="1"/>
  <c r="J155" i="3"/>
  <c r="F155" i="3"/>
  <c r="I155" i="3" s="1"/>
  <c r="J154" i="3"/>
  <c r="F154" i="3"/>
  <c r="I154" i="3" s="1"/>
  <c r="J153" i="3"/>
  <c r="F153" i="3"/>
  <c r="I153" i="3" s="1"/>
  <c r="J152" i="3"/>
  <c r="F152" i="3"/>
  <c r="I152" i="3" s="1"/>
  <c r="J151" i="3"/>
  <c r="F151" i="3"/>
  <c r="I151" i="3" s="1"/>
  <c r="J150" i="3"/>
  <c r="I150" i="3"/>
  <c r="F150" i="3"/>
  <c r="J149" i="3"/>
  <c r="F149" i="3"/>
  <c r="I149" i="3" s="1"/>
  <c r="J148" i="3"/>
  <c r="F148" i="3"/>
  <c r="I148" i="3" s="1"/>
  <c r="J147" i="3"/>
  <c r="F147" i="3"/>
  <c r="I147" i="3" s="1"/>
  <c r="J146" i="3"/>
  <c r="F146" i="3"/>
  <c r="I146" i="3" s="1"/>
  <c r="J145" i="3"/>
  <c r="F145" i="3"/>
  <c r="I145" i="3" s="1"/>
  <c r="J144" i="3"/>
  <c r="F144" i="3"/>
  <c r="I144" i="3" s="1"/>
  <c r="J143" i="3"/>
  <c r="F143" i="3"/>
  <c r="I143" i="3" s="1"/>
  <c r="J142" i="3"/>
  <c r="I142" i="3"/>
  <c r="F142" i="3"/>
  <c r="J141" i="3"/>
  <c r="F141" i="3"/>
  <c r="I141" i="3" s="1"/>
  <c r="J140" i="3"/>
  <c r="F140" i="3"/>
  <c r="I140" i="3" s="1"/>
  <c r="J139" i="3"/>
  <c r="F139" i="3"/>
  <c r="I139" i="3" s="1"/>
  <c r="J138" i="3"/>
  <c r="F138" i="3"/>
  <c r="I138" i="3" s="1"/>
  <c r="J137" i="3"/>
  <c r="F137" i="3"/>
  <c r="I137" i="3" s="1"/>
  <c r="J136" i="3"/>
  <c r="F136" i="3"/>
  <c r="I136" i="3" s="1"/>
  <c r="J135" i="3"/>
  <c r="F135" i="3"/>
  <c r="I135" i="3" s="1"/>
  <c r="J134" i="3"/>
  <c r="I134" i="3"/>
  <c r="F134" i="3"/>
  <c r="J133" i="3"/>
  <c r="F133" i="3"/>
  <c r="I133" i="3" s="1"/>
  <c r="J132" i="3"/>
  <c r="F132" i="3"/>
  <c r="I132" i="3" s="1"/>
  <c r="J131" i="3"/>
  <c r="F131" i="3"/>
  <c r="I131" i="3" s="1"/>
  <c r="J130" i="3"/>
  <c r="F130" i="3"/>
  <c r="I130" i="3" s="1"/>
  <c r="G129" i="3"/>
  <c r="D129" i="3"/>
  <c r="F129" i="3" s="1"/>
  <c r="J128" i="3"/>
  <c r="F128" i="3"/>
  <c r="I128" i="3" s="1"/>
  <c r="J127" i="3"/>
  <c r="F127" i="3"/>
  <c r="I127" i="3" s="1"/>
  <c r="J126" i="3"/>
  <c r="I126" i="3"/>
  <c r="F126" i="3"/>
  <c r="J125" i="3"/>
  <c r="F125" i="3"/>
  <c r="I125" i="3" s="1"/>
  <c r="J124" i="3"/>
  <c r="F124" i="3"/>
  <c r="I124" i="3" s="1"/>
  <c r="J123" i="3"/>
  <c r="F123" i="3"/>
  <c r="I123" i="3" s="1"/>
  <c r="H122" i="3"/>
  <c r="G122" i="3"/>
  <c r="E122" i="3"/>
  <c r="D122" i="3"/>
  <c r="J121" i="3"/>
  <c r="F121" i="3"/>
  <c r="I121" i="3" s="1"/>
  <c r="J120" i="3"/>
  <c r="I120" i="3"/>
  <c r="F120" i="3"/>
  <c r="J119" i="3"/>
  <c r="F119" i="3"/>
  <c r="I119" i="3" s="1"/>
  <c r="J118" i="3"/>
  <c r="F118" i="3"/>
  <c r="I118" i="3" s="1"/>
  <c r="J117" i="3"/>
  <c r="F117" i="3"/>
  <c r="I117" i="3" s="1"/>
  <c r="J116" i="3"/>
  <c r="I116" i="3"/>
  <c r="F116" i="3"/>
  <c r="J115" i="3"/>
  <c r="F115" i="3"/>
  <c r="I115" i="3" s="1"/>
  <c r="J114" i="3"/>
  <c r="F114" i="3"/>
  <c r="I114" i="3" s="1"/>
  <c r="J113" i="3"/>
  <c r="F113" i="3"/>
  <c r="I113" i="3" s="1"/>
  <c r="H112" i="3"/>
  <c r="G112" i="3"/>
  <c r="E112" i="3"/>
  <c r="D112" i="3"/>
  <c r="F112" i="3" s="1"/>
  <c r="J111" i="3"/>
  <c r="F111" i="3"/>
  <c r="I111" i="3" s="1"/>
  <c r="J110" i="3"/>
  <c r="I110" i="3"/>
  <c r="F110" i="3"/>
  <c r="J109" i="3"/>
  <c r="F109" i="3"/>
  <c r="I109" i="3" s="1"/>
  <c r="H108" i="3"/>
  <c r="G108" i="3"/>
  <c r="E108" i="3"/>
  <c r="D108" i="3"/>
  <c r="J107" i="3"/>
  <c r="F107" i="3"/>
  <c r="I107" i="3" s="1"/>
  <c r="J106" i="3"/>
  <c r="F106" i="3"/>
  <c r="I106" i="3" s="1"/>
  <c r="J105" i="3"/>
  <c r="F105" i="3"/>
  <c r="I105" i="3" s="1"/>
  <c r="J104" i="3"/>
  <c r="I104" i="3"/>
  <c r="F104" i="3"/>
  <c r="J103" i="3"/>
  <c r="F103" i="3"/>
  <c r="I103" i="3" s="1"/>
  <c r="J102" i="3"/>
  <c r="F102" i="3"/>
  <c r="I102" i="3" s="1"/>
  <c r="H101" i="3"/>
  <c r="G101" i="3"/>
  <c r="E101" i="3"/>
  <c r="D101" i="3"/>
  <c r="F101" i="3" s="1"/>
  <c r="J100" i="3"/>
  <c r="I100" i="3"/>
  <c r="F100" i="3"/>
  <c r="J99" i="3"/>
  <c r="F99" i="3"/>
  <c r="I99" i="3" s="1"/>
  <c r="J98" i="3"/>
  <c r="F98" i="3"/>
  <c r="I98" i="3" s="1"/>
  <c r="J97" i="3"/>
  <c r="F97" i="3"/>
  <c r="I97" i="3" s="1"/>
  <c r="J96" i="3"/>
  <c r="I96" i="3"/>
  <c r="F96" i="3"/>
  <c r="J95" i="3"/>
  <c r="F95" i="3"/>
  <c r="I95" i="3" s="1"/>
  <c r="J94" i="3"/>
  <c r="F94" i="3"/>
  <c r="I94" i="3" s="1"/>
  <c r="J93" i="3"/>
  <c r="F93" i="3"/>
  <c r="I93" i="3" s="1"/>
  <c r="J92" i="3"/>
  <c r="F92" i="3"/>
  <c r="I92" i="3" s="1"/>
  <c r="J91" i="3"/>
  <c r="I91" i="3"/>
  <c r="F91" i="3"/>
  <c r="J90" i="3"/>
  <c r="F90" i="3"/>
  <c r="I90" i="3" s="1"/>
  <c r="J89" i="3"/>
  <c r="F89" i="3"/>
  <c r="I89" i="3" s="1"/>
  <c r="H88" i="3"/>
  <c r="G88" i="3"/>
  <c r="E88" i="3"/>
  <c r="D88" i="3"/>
  <c r="J87" i="3"/>
  <c r="I87" i="3"/>
  <c r="F87" i="3"/>
  <c r="J86" i="3"/>
  <c r="F86" i="3"/>
  <c r="I86" i="3" s="1"/>
  <c r="J85" i="3"/>
  <c r="F85" i="3"/>
  <c r="I85" i="3" s="1"/>
  <c r="J84" i="3"/>
  <c r="F84" i="3"/>
  <c r="I84" i="3" s="1"/>
  <c r="J83" i="3"/>
  <c r="I83" i="3"/>
  <c r="F83" i="3"/>
  <c r="J82" i="3"/>
  <c r="F82" i="3"/>
  <c r="I82" i="3" s="1"/>
  <c r="J81" i="3"/>
  <c r="F81" i="3"/>
  <c r="I81" i="3" s="1"/>
  <c r="J80" i="3"/>
  <c r="F80" i="3"/>
  <c r="I80" i="3" s="1"/>
  <c r="J79" i="3"/>
  <c r="I79" i="3"/>
  <c r="F79" i="3"/>
  <c r="H78" i="3"/>
  <c r="G78" i="3"/>
  <c r="E78" i="3"/>
  <c r="D78" i="3"/>
  <c r="J77" i="3"/>
  <c r="F77" i="3"/>
  <c r="I77" i="3" s="1"/>
  <c r="J76" i="3"/>
  <c r="F76" i="3"/>
  <c r="I76" i="3" s="1"/>
  <c r="J75" i="3"/>
  <c r="I75" i="3"/>
  <c r="F75" i="3"/>
  <c r="J74" i="3"/>
  <c r="F74" i="3"/>
  <c r="I74" i="3" s="1"/>
  <c r="J73" i="3"/>
  <c r="F73" i="3"/>
  <c r="I73" i="3" s="1"/>
  <c r="J72" i="3"/>
  <c r="F72" i="3"/>
  <c r="J71" i="3"/>
  <c r="I71" i="3"/>
  <c r="F71" i="3"/>
  <c r="J70" i="3"/>
  <c r="F70" i="3"/>
  <c r="I70" i="3" s="1"/>
  <c r="J69" i="3"/>
  <c r="F69" i="3"/>
  <c r="I69" i="3" s="1"/>
  <c r="J68" i="3"/>
  <c r="F68" i="3"/>
  <c r="I68" i="3" s="1"/>
  <c r="J67" i="3"/>
  <c r="F67" i="3"/>
  <c r="I67" i="3" s="1"/>
  <c r="J66" i="3"/>
  <c r="F66" i="3"/>
  <c r="I66" i="3" s="1"/>
  <c r="J65" i="3"/>
  <c r="I65" i="3"/>
  <c r="F65" i="3"/>
  <c r="J64" i="3"/>
  <c r="F64" i="3"/>
  <c r="I64" i="3" s="1"/>
  <c r="J63" i="3"/>
  <c r="F63" i="3"/>
  <c r="I63" i="3" s="1"/>
  <c r="J62" i="3"/>
  <c r="F62" i="3"/>
  <c r="I62" i="3" s="1"/>
  <c r="J61" i="3"/>
  <c r="I61" i="3"/>
  <c r="F61" i="3"/>
  <c r="J60" i="3"/>
  <c r="F60" i="3"/>
  <c r="I60" i="3" s="1"/>
  <c r="J59" i="3"/>
  <c r="F59" i="3"/>
  <c r="I59" i="3" s="1"/>
  <c r="J58" i="3"/>
  <c r="F58" i="3"/>
  <c r="I58" i="3" s="1"/>
  <c r="H57" i="3"/>
  <c r="G57" i="3"/>
  <c r="E57" i="3"/>
  <c r="E56" i="3" s="1"/>
  <c r="D57" i="3"/>
  <c r="F57" i="3" s="1"/>
  <c r="J55" i="3"/>
  <c r="F55" i="3"/>
  <c r="I55" i="3" s="1"/>
  <c r="J54" i="3"/>
  <c r="F54" i="3"/>
  <c r="I54" i="3" s="1"/>
  <c r="J53" i="3"/>
  <c r="I53" i="3"/>
  <c r="F53" i="3"/>
  <c r="J52" i="3"/>
  <c r="F52" i="3"/>
  <c r="I52" i="3" s="1"/>
  <c r="J51" i="3"/>
  <c r="F51" i="3"/>
  <c r="I51" i="3" s="1"/>
  <c r="J50" i="3"/>
  <c r="F50" i="3"/>
  <c r="I50" i="3" s="1"/>
  <c r="J49" i="3"/>
  <c r="I49" i="3"/>
  <c r="F49" i="3"/>
  <c r="J48" i="3"/>
  <c r="F48" i="3"/>
  <c r="I48" i="3" s="1"/>
  <c r="J47" i="3"/>
  <c r="F47" i="3"/>
  <c r="I47" i="3" s="1"/>
  <c r="J46" i="3"/>
  <c r="F46" i="3"/>
  <c r="I46" i="3" s="1"/>
  <c r="J45" i="3"/>
  <c r="I45" i="3"/>
  <c r="F45" i="3"/>
  <c r="J44" i="3"/>
  <c r="F44" i="3"/>
  <c r="I44" i="3" s="1"/>
  <c r="J43" i="3"/>
  <c r="F43" i="3"/>
  <c r="I43" i="3" s="1"/>
  <c r="J42" i="3"/>
  <c r="F42" i="3"/>
  <c r="I42" i="3" s="1"/>
  <c r="J41" i="3"/>
  <c r="F41" i="3"/>
  <c r="I41" i="3" s="1"/>
  <c r="J40" i="3"/>
  <c r="F40" i="3"/>
  <c r="I40" i="3" s="1"/>
  <c r="J39" i="3"/>
  <c r="F39" i="3"/>
  <c r="I39" i="3" s="1"/>
  <c r="H38" i="3"/>
  <c r="G38" i="3"/>
  <c r="E38" i="3"/>
  <c r="D38" i="3"/>
  <c r="J37" i="3"/>
  <c r="F37" i="3"/>
  <c r="I37" i="3" s="1"/>
  <c r="J36" i="3"/>
  <c r="F36" i="3"/>
  <c r="I36" i="3" s="1"/>
  <c r="J35" i="3"/>
  <c r="F35" i="3"/>
  <c r="I35" i="3" s="1"/>
  <c r="J34" i="3"/>
  <c r="F34" i="3"/>
  <c r="I34" i="3" s="1"/>
  <c r="J33" i="3"/>
  <c r="F33" i="3"/>
  <c r="I33" i="3" s="1"/>
  <c r="J32" i="3"/>
  <c r="F32" i="3"/>
  <c r="I32" i="3" s="1"/>
  <c r="J31" i="3"/>
  <c r="F31" i="3"/>
  <c r="I31" i="3" s="1"/>
  <c r="J30" i="3"/>
  <c r="F30" i="3"/>
  <c r="I30" i="3" s="1"/>
  <c r="J29" i="3"/>
  <c r="I29" i="3"/>
  <c r="F29" i="3"/>
  <c r="J28" i="3"/>
  <c r="F28" i="3"/>
  <c r="I28" i="3" s="1"/>
  <c r="J27" i="3"/>
  <c r="F27" i="3"/>
  <c r="I27" i="3" s="1"/>
  <c r="J26" i="3"/>
  <c r="F26" i="3"/>
  <c r="I26" i="3" s="1"/>
  <c r="J25" i="3"/>
  <c r="F25" i="3"/>
  <c r="I25" i="3" s="1"/>
  <c r="J24" i="3"/>
  <c r="F24" i="3"/>
  <c r="I24" i="3" s="1"/>
  <c r="J23" i="3"/>
  <c r="F23" i="3"/>
  <c r="I23" i="3" s="1"/>
  <c r="J22" i="3"/>
  <c r="F22" i="3"/>
  <c r="I22" i="3" s="1"/>
  <c r="J21" i="3"/>
  <c r="F21" i="3"/>
  <c r="I21" i="3" s="1"/>
  <c r="H20" i="3"/>
  <c r="G20" i="3"/>
  <c r="E20" i="3"/>
  <c r="D20" i="3"/>
  <c r="D56" i="3" l="1"/>
  <c r="F88" i="3"/>
  <c r="D90" i="1"/>
  <c r="G56" i="3"/>
  <c r="F162" i="3"/>
  <c r="D164" i="1"/>
  <c r="F172" i="3"/>
  <c r="D174" i="1"/>
  <c r="F199" i="3"/>
  <c r="D201" i="1"/>
  <c r="F211" i="3"/>
  <c r="D213" i="1"/>
  <c r="F78" i="3"/>
  <c r="F108" i="3"/>
  <c r="D110" i="1"/>
  <c r="J108" i="3"/>
  <c r="F180" i="3"/>
  <c r="F203" i="3"/>
  <c r="D205" i="1"/>
  <c r="D56" i="4"/>
  <c r="F56" i="4" s="1"/>
  <c r="J78" i="4"/>
  <c r="F88" i="4"/>
  <c r="F101" i="4"/>
  <c r="F112" i="4"/>
  <c r="J112" i="4"/>
  <c r="J122" i="4"/>
  <c r="J172" i="4"/>
  <c r="F180" i="4"/>
  <c r="F203" i="4"/>
  <c r="J129" i="4"/>
  <c r="J38" i="4"/>
  <c r="J122" i="3"/>
  <c r="J112" i="3"/>
  <c r="J180" i="3"/>
  <c r="J172" i="3"/>
  <c r="J129" i="3"/>
  <c r="J101" i="3"/>
  <c r="J88" i="3"/>
  <c r="J78" i="3"/>
  <c r="E18" i="4"/>
  <c r="E17" i="4" s="1"/>
  <c r="E216" i="4" s="1"/>
  <c r="E19" i="3"/>
  <c r="D19" i="3"/>
  <c r="F38" i="3"/>
  <c r="I38" i="3" s="1"/>
  <c r="J38" i="3"/>
  <c r="G19" i="3"/>
  <c r="J20" i="4"/>
  <c r="J57" i="3"/>
  <c r="H19" i="3"/>
  <c r="J108" i="4"/>
  <c r="H56" i="4"/>
  <c r="I20" i="4"/>
  <c r="I57" i="4"/>
  <c r="I19" i="4"/>
  <c r="I38" i="4"/>
  <c r="I72" i="4"/>
  <c r="I88" i="4"/>
  <c r="D18" i="4"/>
  <c r="F19" i="4"/>
  <c r="I78" i="4"/>
  <c r="F20" i="4"/>
  <c r="H18" i="4"/>
  <c r="G56" i="4"/>
  <c r="G18" i="4" s="1"/>
  <c r="J57" i="4"/>
  <c r="F122" i="4"/>
  <c r="I122" i="4"/>
  <c r="I129" i="4"/>
  <c r="I162" i="4"/>
  <c r="I172" i="4"/>
  <c r="I196" i="4"/>
  <c r="I199" i="4"/>
  <c r="I211" i="4"/>
  <c r="I101" i="4"/>
  <c r="I108" i="4"/>
  <c r="I112" i="4"/>
  <c r="I180" i="4"/>
  <c r="I203" i="4"/>
  <c r="J162" i="4"/>
  <c r="G176" i="4"/>
  <c r="D177" i="4"/>
  <c r="H177" i="4"/>
  <c r="H176" i="4" s="1"/>
  <c r="J196" i="4"/>
  <c r="J199" i="4"/>
  <c r="J203" i="4"/>
  <c r="J211" i="4"/>
  <c r="I72" i="3"/>
  <c r="I88" i="3"/>
  <c r="F56" i="3"/>
  <c r="I78" i="3"/>
  <c r="F20" i="3"/>
  <c r="I20" i="3" s="1"/>
  <c r="J20" i="3"/>
  <c r="I57" i="3"/>
  <c r="F122" i="3"/>
  <c r="I122" i="3"/>
  <c r="I162" i="3"/>
  <c r="I172" i="3"/>
  <c r="I196" i="3"/>
  <c r="I199" i="3"/>
  <c r="I211" i="3"/>
  <c r="I101" i="3"/>
  <c r="I108" i="3"/>
  <c r="I112" i="3"/>
  <c r="I129" i="3"/>
  <c r="I180" i="3"/>
  <c r="I203" i="3"/>
  <c r="J162" i="3"/>
  <c r="G176" i="3"/>
  <c r="D177" i="3"/>
  <c r="H177" i="3"/>
  <c r="H176" i="3" s="1"/>
  <c r="J196" i="3"/>
  <c r="J199" i="3"/>
  <c r="J203" i="3"/>
  <c r="J211" i="3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23" i="2"/>
  <c r="F124" i="2"/>
  <c r="F125" i="2"/>
  <c r="F126" i="2"/>
  <c r="F127" i="2"/>
  <c r="F128" i="2"/>
  <c r="F113" i="2"/>
  <c r="F114" i="2"/>
  <c r="F115" i="2"/>
  <c r="F116" i="2"/>
  <c r="F117" i="2"/>
  <c r="F118" i="2"/>
  <c r="F119" i="2"/>
  <c r="F120" i="2"/>
  <c r="F121" i="2"/>
  <c r="F109" i="2"/>
  <c r="F110" i="2"/>
  <c r="F111" i="2"/>
  <c r="F102" i="2"/>
  <c r="F103" i="2"/>
  <c r="F104" i="2"/>
  <c r="F105" i="2"/>
  <c r="F106" i="2"/>
  <c r="F107" i="2"/>
  <c r="F89" i="2"/>
  <c r="F90" i="2"/>
  <c r="F91" i="2"/>
  <c r="F92" i="2"/>
  <c r="F93" i="2"/>
  <c r="F94" i="2"/>
  <c r="F95" i="2"/>
  <c r="F96" i="2"/>
  <c r="F97" i="2"/>
  <c r="F98" i="2"/>
  <c r="F99" i="2"/>
  <c r="F100" i="2"/>
  <c r="F79" i="2"/>
  <c r="F80" i="2"/>
  <c r="F81" i="2"/>
  <c r="F82" i="2"/>
  <c r="F83" i="2"/>
  <c r="F84" i="2"/>
  <c r="F85" i="2"/>
  <c r="F86" i="2"/>
  <c r="F87" i="2"/>
  <c r="F58" i="2"/>
  <c r="F59" i="2"/>
  <c r="F60" i="2"/>
  <c r="F61" i="2"/>
  <c r="F62" i="2"/>
  <c r="F63" i="2"/>
  <c r="F64" i="2"/>
  <c r="F65" i="2"/>
  <c r="F66" i="2"/>
  <c r="F67" i="2"/>
  <c r="F68" i="2"/>
  <c r="F69" i="2"/>
  <c r="F71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73" i="2"/>
  <c r="F74" i="2"/>
  <c r="F75" i="2"/>
  <c r="F76" i="2"/>
  <c r="F77" i="2"/>
  <c r="H180" i="2"/>
  <c r="G180" i="2"/>
  <c r="E180" i="2"/>
  <c r="E182" i="1" s="1"/>
  <c r="D182" i="1"/>
  <c r="H129" i="2"/>
  <c r="G129" i="2"/>
  <c r="E129" i="2"/>
  <c r="E131" i="1" s="1"/>
  <c r="D131" i="1"/>
  <c r="H122" i="2"/>
  <c r="G122" i="2"/>
  <c r="E122" i="2"/>
  <c r="E124" i="1" s="1"/>
  <c r="D124" i="1"/>
  <c r="H112" i="2"/>
  <c r="G112" i="2"/>
  <c r="E112" i="2"/>
  <c r="E114" i="1" s="1"/>
  <c r="D114" i="1"/>
  <c r="H108" i="2"/>
  <c r="H110" i="1" s="1"/>
  <c r="G108" i="2"/>
  <c r="G110" i="1" s="1"/>
  <c r="E108" i="2"/>
  <c r="E110" i="1" s="1"/>
  <c r="H101" i="2"/>
  <c r="G101" i="2"/>
  <c r="E101" i="2"/>
  <c r="E103" i="1" s="1"/>
  <c r="D103" i="1"/>
  <c r="H88" i="2"/>
  <c r="G88" i="2"/>
  <c r="E88" i="2"/>
  <c r="E90" i="1" s="1"/>
  <c r="F90" i="1" s="1"/>
  <c r="H78" i="2"/>
  <c r="G78" i="2"/>
  <c r="E78" i="2"/>
  <c r="E80" i="1" s="1"/>
  <c r="J74" i="1"/>
  <c r="E72" i="2"/>
  <c r="E74" i="1" s="1"/>
  <c r="F74" i="1" s="1"/>
  <c r="D59" i="1"/>
  <c r="E57" i="2"/>
  <c r="G57" i="2"/>
  <c r="H57" i="2"/>
  <c r="E38" i="2"/>
  <c r="E40" i="1" s="1"/>
  <c r="D40" i="1"/>
  <c r="D22" i="1"/>
  <c r="E20" i="2"/>
  <c r="E22" i="1" s="1"/>
  <c r="H38" i="2"/>
  <c r="F110" i="1" l="1"/>
  <c r="F22" i="1"/>
  <c r="D80" i="1"/>
  <c r="F80" i="1" s="1"/>
  <c r="D58" i="1"/>
  <c r="F182" i="1"/>
  <c r="I182" i="1" s="1"/>
  <c r="F131" i="1"/>
  <c r="F124" i="1"/>
  <c r="I124" i="1" s="1"/>
  <c r="F114" i="1"/>
  <c r="I114" i="1" s="1"/>
  <c r="F103" i="1"/>
  <c r="E59" i="1"/>
  <c r="E56" i="2"/>
  <c r="E58" i="1" s="1"/>
  <c r="F59" i="1"/>
  <c r="I59" i="1" s="1"/>
  <c r="F40" i="1"/>
  <c r="I40" i="1" s="1"/>
  <c r="E18" i="3"/>
  <c r="J182" i="1"/>
  <c r="I22" i="1"/>
  <c r="I80" i="1"/>
  <c r="J80" i="1"/>
  <c r="I90" i="1"/>
  <c r="J90" i="1"/>
  <c r="I103" i="1"/>
  <c r="J103" i="1"/>
  <c r="J131" i="1"/>
  <c r="G56" i="2"/>
  <c r="J40" i="1"/>
  <c r="J110" i="1"/>
  <c r="J114" i="1"/>
  <c r="J124" i="1"/>
  <c r="J22" i="1"/>
  <c r="I110" i="1"/>
  <c r="I74" i="1"/>
  <c r="J59" i="1"/>
  <c r="F19" i="3"/>
  <c r="I19" i="3" s="1"/>
  <c r="D18" i="3"/>
  <c r="G18" i="3"/>
  <c r="J19" i="4"/>
  <c r="J19" i="3"/>
  <c r="J176" i="4"/>
  <c r="J18" i="4"/>
  <c r="G17" i="4"/>
  <c r="J177" i="4"/>
  <c r="D176" i="4"/>
  <c r="F176" i="4" s="1"/>
  <c r="I176" i="4" s="1"/>
  <c r="F177" i="4"/>
  <c r="I177" i="4" s="1"/>
  <c r="J56" i="4"/>
  <c r="I56" i="4"/>
  <c r="H17" i="4"/>
  <c r="H216" i="4" s="1"/>
  <c r="F18" i="4"/>
  <c r="I18" i="4" s="1"/>
  <c r="J176" i="3"/>
  <c r="J177" i="3"/>
  <c r="D176" i="3"/>
  <c r="F176" i="3" s="1"/>
  <c r="I176" i="3" s="1"/>
  <c r="F177" i="3"/>
  <c r="I177" i="3" s="1"/>
  <c r="J56" i="3"/>
  <c r="I56" i="3"/>
  <c r="H196" i="2"/>
  <c r="G196" i="2"/>
  <c r="G198" i="1" s="1"/>
  <c r="E196" i="2"/>
  <c r="E198" i="1" s="1"/>
  <c r="F180" i="2"/>
  <c r="J101" i="2"/>
  <c r="F78" i="2"/>
  <c r="J72" i="2"/>
  <c r="F38" i="2"/>
  <c r="F20" i="2"/>
  <c r="I20" i="2" s="1"/>
  <c r="D21" i="1"/>
  <c r="D198" i="1"/>
  <c r="F198" i="1" s="1"/>
  <c r="J215" i="2"/>
  <c r="F215" i="2"/>
  <c r="I215" i="2" s="1"/>
  <c r="J214" i="2"/>
  <c r="F214" i="2"/>
  <c r="I214" i="2" s="1"/>
  <c r="J213" i="2"/>
  <c r="F213" i="2"/>
  <c r="I213" i="2" s="1"/>
  <c r="J212" i="2"/>
  <c r="F212" i="2"/>
  <c r="I212" i="2" s="1"/>
  <c r="H211" i="2"/>
  <c r="H213" i="1" s="1"/>
  <c r="G211" i="2"/>
  <c r="G213" i="1" s="1"/>
  <c r="E211" i="2"/>
  <c r="E213" i="1" s="1"/>
  <c r="F213" i="1" s="1"/>
  <c r="J210" i="2"/>
  <c r="F210" i="2"/>
  <c r="I210" i="2" s="1"/>
  <c r="J209" i="2"/>
  <c r="F209" i="2"/>
  <c r="I209" i="2" s="1"/>
  <c r="J208" i="2"/>
  <c r="F208" i="2"/>
  <c r="I208" i="2" s="1"/>
  <c r="J207" i="2"/>
  <c r="F207" i="2"/>
  <c r="I207" i="2" s="1"/>
  <c r="J206" i="2"/>
  <c r="F206" i="2"/>
  <c r="I206" i="2" s="1"/>
  <c r="J205" i="2"/>
  <c r="F205" i="2"/>
  <c r="I205" i="2" s="1"/>
  <c r="J204" i="2"/>
  <c r="F204" i="2"/>
  <c r="I204" i="2" s="1"/>
  <c r="H203" i="2"/>
  <c r="H205" i="1" s="1"/>
  <c r="G203" i="2"/>
  <c r="G205" i="1" s="1"/>
  <c r="E203" i="2"/>
  <c r="E205" i="1" s="1"/>
  <c r="F205" i="1" s="1"/>
  <c r="J202" i="2"/>
  <c r="F202" i="2"/>
  <c r="I202" i="2" s="1"/>
  <c r="J201" i="2"/>
  <c r="F201" i="2"/>
  <c r="I201" i="2" s="1"/>
  <c r="J200" i="2"/>
  <c r="F200" i="2"/>
  <c r="I200" i="2" s="1"/>
  <c r="E199" i="2"/>
  <c r="E201" i="1" s="1"/>
  <c r="F201" i="1" s="1"/>
  <c r="J198" i="2"/>
  <c r="I198" i="2"/>
  <c r="J197" i="2"/>
  <c r="I197" i="2"/>
  <c r="F196" i="2"/>
  <c r="J195" i="2"/>
  <c r="F195" i="2"/>
  <c r="I195" i="2" s="1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J179" i="2"/>
  <c r="F179" i="2"/>
  <c r="I179" i="2" s="1"/>
  <c r="J178" i="2"/>
  <c r="F178" i="2"/>
  <c r="I178" i="2" s="1"/>
  <c r="J175" i="2"/>
  <c r="F175" i="2"/>
  <c r="I175" i="2" s="1"/>
  <c r="J174" i="2"/>
  <c r="F174" i="2"/>
  <c r="I174" i="2" s="1"/>
  <c r="J173" i="2"/>
  <c r="F173" i="2"/>
  <c r="I173" i="2" s="1"/>
  <c r="E172" i="2"/>
  <c r="E174" i="1" s="1"/>
  <c r="F174" i="1" s="1"/>
  <c r="J171" i="2"/>
  <c r="I171" i="2"/>
  <c r="J170" i="2"/>
  <c r="F170" i="2"/>
  <c r="I170" i="2" s="1"/>
  <c r="J169" i="2"/>
  <c r="F169" i="2"/>
  <c r="I169" i="2" s="1"/>
  <c r="J168" i="2"/>
  <c r="F168" i="2"/>
  <c r="I168" i="2" s="1"/>
  <c r="J167" i="2"/>
  <c r="F167" i="2"/>
  <c r="I167" i="2" s="1"/>
  <c r="J166" i="2"/>
  <c r="F166" i="2"/>
  <c r="I166" i="2" s="1"/>
  <c r="J165" i="2"/>
  <c r="F165" i="2"/>
  <c r="I165" i="2" s="1"/>
  <c r="J164" i="2"/>
  <c r="F164" i="2"/>
  <c r="I164" i="2" s="1"/>
  <c r="J163" i="2"/>
  <c r="F163" i="2"/>
  <c r="I163" i="2" s="1"/>
  <c r="E162" i="2"/>
  <c r="E164" i="1" s="1"/>
  <c r="F164" i="1" s="1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F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1" i="2"/>
  <c r="I111" i="2"/>
  <c r="J110" i="2"/>
  <c r="I110" i="2"/>
  <c r="J109" i="2"/>
  <c r="I109" i="2"/>
  <c r="J108" i="2"/>
  <c r="F108" i="2"/>
  <c r="I108" i="2" s="1"/>
  <c r="J107" i="2"/>
  <c r="I107" i="2"/>
  <c r="J106" i="2"/>
  <c r="I106" i="2"/>
  <c r="J105" i="2"/>
  <c r="I105" i="2"/>
  <c r="J104" i="2"/>
  <c r="I104" i="2"/>
  <c r="J103" i="2"/>
  <c r="I103" i="2"/>
  <c r="J102" i="2"/>
  <c r="I102" i="2"/>
  <c r="F101" i="2"/>
  <c r="I101" i="2" s="1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7" i="2"/>
  <c r="I77" i="2"/>
  <c r="J76" i="2"/>
  <c r="I76" i="2"/>
  <c r="J75" i="2"/>
  <c r="I75" i="2"/>
  <c r="J74" i="2"/>
  <c r="I74" i="2"/>
  <c r="J73" i="2"/>
  <c r="I73" i="2"/>
  <c r="F72" i="2"/>
  <c r="I72" i="2" s="1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F57" i="2"/>
  <c r="I57" i="2" s="1"/>
  <c r="I55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H177" i="2" l="1"/>
  <c r="F58" i="1"/>
  <c r="E17" i="3"/>
  <c r="E216" i="3" s="1"/>
  <c r="G177" i="2"/>
  <c r="I131" i="1"/>
  <c r="I164" i="1"/>
  <c r="F172" i="2"/>
  <c r="J174" i="1"/>
  <c r="I174" i="1"/>
  <c r="I201" i="1"/>
  <c r="J201" i="1"/>
  <c r="F203" i="2"/>
  <c r="I205" i="1"/>
  <c r="J205" i="1"/>
  <c r="F211" i="2"/>
  <c r="I213" i="1"/>
  <c r="J213" i="1"/>
  <c r="E177" i="2"/>
  <c r="E179" i="1" s="1"/>
  <c r="J196" i="2"/>
  <c r="J198" i="1"/>
  <c r="J162" i="2"/>
  <c r="J164" i="1"/>
  <c r="I198" i="1"/>
  <c r="D179" i="1"/>
  <c r="J18" i="3"/>
  <c r="H216" i="3"/>
  <c r="F18" i="3"/>
  <c r="I18" i="3" s="1"/>
  <c r="G17" i="3"/>
  <c r="G216" i="3" s="1"/>
  <c r="F199" i="2"/>
  <c r="I199" i="2" s="1"/>
  <c r="F162" i="2"/>
  <c r="G216" i="4"/>
  <c r="J17" i="4"/>
  <c r="D17" i="4"/>
  <c r="D17" i="3"/>
  <c r="D20" i="1"/>
  <c r="I196" i="2"/>
  <c r="I180" i="2"/>
  <c r="I122" i="2"/>
  <c r="I54" i="2"/>
  <c r="J54" i="2"/>
  <c r="J55" i="2"/>
  <c r="J112" i="2"/>
  <c r="F112" i="2"/>
  <c r="I112" i="2" s="1"/>
  <c r="J88" i="2"/>
  <c r="F88" i="2"/>
  <c r="I88" i="2" s="1"/>
  <c r="J78" i="2"/>
  <c r="I78" i="2"/>
  <c r="H56" i="2"/>
  <c r="E19" i="2"/>
  <c r="E21" i="1" s="1"/>
  <c r="F21" i="1" s="1"/>
  <c r="J20" i="2"/>
  <c r="I211" i="2"/>
  <c r="I203" i="2"/>
  <c r="I162" i="2"/>
  <c r="I172" i="2"/>
  <c r="J172" i="2"/>
  <c r="J199" i="2"/>
  <c r="J203" i="2"/>
  <c r="J211" i="2"/>
  <c r="F179" i="1" l="1"/>
  <c r="H176" i="2"/>
  <c r="J177" i="2"/>
  <c r="E176" i="2"/>
  <c r="E178" i="1" s="1"/>
  <c r="D178" i="1"/>
  <c r="G176" i="2"/>
  <c r="J58" i="1"/>
  <c r="H18" i="2"/>
  <c r="J17" i="3"/>
  <c r="J216" i="4"/>
  <c r="D216" i="4"/>
  <c r="F216" i="4" s="1"/>
  <c r="I216" i="4" s="1"/>
  <c r="F17" i="4"/>
  <c r="I17" i="4" s="1"/>
  <c r="J216" i="3"/>
  <c r="D216" i="3"/>
  <c r="F216" i="3" s="1"/>
  <c r="I216" i="3" s="1"/>
  <c r="F17" i="3"/>
  <c r="I17" i="3" s="1"/>
  <c r="F177" i="2"/>
  <c r="I177" i="2" s="1"/>
  <c r="I53" i="2"/>
  <c r="J53" i="2"/>
  <c r="J56" i="2"/>
  <c r="F178" i="1" l="1"/>
  <c r="J176" i="2"/>
  <c r="J179" i="1"/>
  <c r="I179" i="1"/>
  <c r="F176" i="2"/>
  <c r="I176" i="2" s="1"/>
  <c r="I52" i="2"/>
  <c r="J52" i="2"/>
  <c r="H17" i="2"/>
  <c r="F19" i="2"/>
  <c r="D19" i="1" l="1"/>
  <c r="D218" i="1"/>
  <c r="J178" i="1"/>
  <c r="I178" i="1"/>
  <c r="H216" i="2"/>
  <c r="I51" i="2"/>
  <c r="J51" i="2"/>
  <c r="I50" i="2" l="1"/>
  <c r="J50" i="2"/>
  <c r="I49" i="2" l="1"/>
  <c r="J49" i="2"/>
  <c r="I48" i="2" l="1"/>
  <c r="J48" i="2"/>
  <c r="I47" i="2" l="1"/>
  <c r="J47" i="2"/>
  <c r="I46" i="2" l="1"/>
  <c r="J46" i="2"/>
  <c r="I45" i="2" l="1"/>
  <c r="J45" i="2"/>
  <c r="I44" i="2" l="1"/>
  <c r="J44" i="2"/>
  <c r="I43" i="2" l="1"/>
  <c r="J43" i="2"/>
  <c r="I42" i="2" l="1"/>
  <c r="J42" i="2"/>
  <c r="I41" i="2" l="1"/>
  <c r="J41" i="2"/>
  <c r="I40" i="2" l="1"/>
  <c r="J40" i="2"/>
  <c r="I39" i="2" l="1"/>
  <c r="J39" i="2"/>
  <c r="I38" i="2" l="1"/>
  <c r="G19" i="2"/>
  <c r="J38" i="2"/>
  <c r="I21" i="1" l="1"/>
  <c r="J21" i="1"/>
  <c r="G18" i="2"/>
  <c r="J19" i="2"/>
  <c r="I19" i="2"/>
  <c r="J20" i="1" l="1"/>
  <c r="G17" i="2"/>
  <c r="J18" i="2"/>
  <c r="J19" i="1" l="1"/>
  <c r="G216" i="2"/>
  <c r="J17" i="2"/>
  <c r="J218" i="1" l="1"/>
  <c r="J216" i="2"/>
  <c r="F129" i="2" l="1"/>
  <c r="I129" i="2" s="1"/>
  <c r="F56" i="2" l="1"/>
  <c r="I56" i="2" s="1"/>
  <c r="I58" i="1"/>
  <c r="E18" i="2"/>
  <c r="E20" i="1" l="1"/>
  <c r="F20" i="1" s="1"/>
  <c r="I20" i="1" s="1"/>
  <c r="E17" i="2"/>
  <c r="E19" i="1" s="1"/>
  <c r="F18" i="2"/>
  <c r="F19" i="1" l="1"/>
  <c r="I19" i="1" s="1"/>
  <c r="I18" i="2"/>
  <c r="E216" i="2"/>
  <c r="F17" i="2"/>
  <c r="F216" i="2" l="1"/>
  <c r="I216" i="2" s="1"/>
  <c r="E218" i="1"/>
  <c r="F218" i="1" s="1"/>
  <c r="I218" i="1" s="1"/>
  <c r="I17" i="2"/>
</calcChain>
</file>

<file path=xl/sharedStrings.xml><?xml version="1.0" encoding="utf-8"?>
<sst xmlns="http://schemas.openxmlformats.org/spreadsheetml/2006/main" count="1161" uniqueCount="254">
  <si>
    <t xml:space="preserve">Sjedište: </t>
  </si>
  <si>
    <t>SARAJEVO ,Kraljice Jelene broj 88</t>
  </si>
  <si>
    <t>Fond:</t>
  </si>
  <si>
    <t>_____________</t>
  </si>
  <si>
    <t>ID:</t>
  </si>
  <si>
    <t>Projektni kod:</t>
  </si>
  <si>
    <t>Šifra djelat.:</t>
  </si>
  <si>
    <t>Pojedinačni obrazac:</t>
  </si>
  <si>
    <t>84.23</t>
  </si>
  <si>
    <t>Zbirni obrazac:</t>
  </si>
  <si>
    <t>x</t>
  </si>
  <si>
    <t>Konsolidovani obrazac:</t>
  </si>
  <si>
    <t>Pregled rashoda i izdataka po ekonomskim kategorijama</t>
  </si>
  <si>
    <t>KM</t>
  </si>
  <si>
    <t>Redni                                                                                                                                                                                                                broj</t>
  </si>
  <si>
    <t>Opis</t>
  </si>
  <si>
    <t>Ekon. kod</t>
  </si>
  <si>
    <t>Budžet</t>
  </si>
  <si>
    <t>Izmjene i dopune (rebalans, prestruktur., preraspodjela, rezerva, namjenska sredstva i dr.)</t>
  </si>
  <si>
    <t>Korigovani budžet</t>
  </si>
  <si>
    <t>Ostvareni kumulativni iznos ukupnih rashoda i izdataka</t>
  </si>
  <si>
    <t>Ostvareni kumulativni iznos istog perioda prethodne godine</t>
  </si>
  <si>
    <t>Procenat 7/6             x 100</t>
  </si>
  <si>
    <t>Procenat  7/8               x 100</t>
  </si>
  <si>
    <t>6 (4+5)</t>
  </si>
  <si>
    <t>Ukupni rashodi i izdaci (2+30+42+50)</t>
  </si>
  <si>
    <t>Ukupni tekući rashodi (3+6+16+26)</t>
  </si>
  <si>
    <t>Plaće i naknade troškova zaposlenih (4+5)</t>
  </si>
  <si>
    <t>Bruto plaće i naknade plaća</t>
  </si>
  <si>
    <t xml:space="preserve">Naknade troškova zaposlenih </t>
  </si>
  <si>
    <t>Izdaci za materijal, sitan inventar i usluge                 (7+…………...+15)</t>
  </si>
  <si>
    <t>Putni troškovi</t>
  </si>
  <si>
    <t>Izdaci telefonskih i poštanskih usluga</t>
  </si>
  <si>
    <t>Izdaci za energiju i komunalne usluge</t>
  </si>
  <si>
    <t>Nabavka materijala i sitnog inventara</t>
  </si>
  <si>
    <t>Izdaci za usluge prevoza i goriva</t>
  </si>
  <si>
    <t>Unamljivanje imovine i opreme</t>
  </si>
  <si>
    <t>Izdaci za tekuće održavanje</t>
  </si>
  <si>
    <t>Izdaci osiguranja, bankarskih usluga i usluga platnog prometa</t>
  </si>
  <si>
    <t>Ugovorene i druge posebne usluge</t>
  </si>
  <si>
    <t>Tekući transferi, grantovi i drugi tekući rashodi (17+……………+25)</t>
  </si>
  <si>
    <t>Tekući transferi drugim nivoima vlasti</t>
  </si>
  <si>
    <t>Tekući grantovi pojedincima</t>
  </si>
  <si>
    <t>Tekući grantovi neprofitnim organizacijama</t>
  </si>
  <si>
    <t>Subvencije javnim preduzećima</t>
  </si>
  <si>
    <t>Subvencije privatnim preduzećima i poduzetnicima</t>
  </si>
  <si>
    <t>Subvencije finansijskim institucijama</t>
  </si>
  <si>
    <t xml:space="preserve">Tekući transferi u  inostranstvo </t>
  </si>
  <si>
    <t>Drugi tekući rashodi</t>
  </si>
  <si>
    <t>Kontribucije -članarine</t>
  </si>
  <si>
    <t>Izdaci za kamate   (27+…...+29)</t>
  </si>
  <si>
    <t>Kamate na pozajmnice primljene kroz Državu</t>
  </si>
  <si>
    <t>Izdaci za inostrane kamate</t>
  </si>
  <si>
    <t>Kamate na domaće pozajmljivanje</t>
  </si>
  <si>
    <t>Ukupni kapitalni izdaci (31+38)</t>
  </si>
  <si>
    <t>Izdaci za nabavku stalnih sredstava (32+….+37)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</si>
  <si>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</si>
  <si>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</si>
  <si>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</si>
  <si>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</si>
  <si>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</si>
  <si>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</si>
  <si>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Kapitalni transferi i grantovi (39+…..+41)</t>
  </si>
  <si>
    <t>Kapitalni transferi drugim nivoima vlasti</t>
  </si>
  <si>
    <t>Kapitalni grantovi pojedincima i neprofitnim organizacijama</t>
  </si>
  <si>
    <t>Kapitalni transferi u inostranstvo</t>
  </si>
  <si>
    <t>Izdaci za finansijsku imovinu  (43+…..+49)</t>
  </si>
  <si>
    <t>Pozajmljivanje drugim nivoima vlasti</t>
  </si>
  <si>
    <t>Pozajmljivanje pojedincima i neprofitnim organizacijama</t>
  </si>
  <si>
    <t>Pozajmljivanje javnim preduzećima</t>
  </si>
  <si>
    <t>Izdaci za kupovinu dionica javnih preduzeća</t>
  </si>
  <si>
    <t>Izdaci za kupovinu dionica privatnih preduzeća  i učešće u  zajedničkim ulaganjima</t>
  </si>
  <si>
    <t>Ostala domaća pozajmljivanja</t>
  </si>
  <si>
    <t>Pozajmljivanja u inostranstvo</t>
  </si>
  <si>
    <t>Izdaci za otplate dugova (51+…+53)</t>
  </si>
  <si>
    <t>Otplate dugova primljenih kroz državu</t>
  </si>
  <si>
    <t>Vanjske otplate</t>
  </si>
  <si>
    <t>Otplate domaćeg pozajmljivanja</t>
  </si>
  <si>
    <t>Tekuća rezerva</t>
  </si>
  <si>
    <t>UKUPNO (1+54)</t>
  </si>
  <si>
    <t>Rukovodilac</t>
  </si>
  <si>
    <t>__________________</t>
  </si>
  <si>
    <t>BOSNA I HERCEGOVINA</t>
  </si>
  <si>
    <t>Obrazac 2.</t>
  </si>
  <si>
    <t>Institucija:</t>
  </si>
  <si>
    <t>SUD BOSNE I HERCEGOVINE</t>
  </si>
  <si>
    <t>Organizacioni kod:                    01040001</t>
  </si>
  <si>
    <t>Neto plate</t>
  </si>
  <si>
    <t>Naknada plate za produženi rad</t>
  </si>
  <si>
    <t>Nakanada plate za bolov preko 30 ili 42</t>
  </si>
  <si>
    <t>Naknada  plate za vrijeme bolovanja</t>
  </si>
  <si>
    <t>Naknada plate za vrijeme godišnjeg odmora</t>
  </si>
  <si>
    <t>Naknada plate za vrijeme plaćenog odsustva</t>
  </si>
  <si>
    <t>Naknada plate za državne i vjerske praznike</t>
  </si>
  <si>
    <t>Naknada plate za noćni rad I dežurstvo</t>
  </si>
  <si>
    <t>Ostale naknade plata/rad vikendom</t>
  </si>
  <si>
    <t>Porez na platu</t>
  </si>
  <si>
    <t>Doprinos za PIO</t>
  </si>
  <si>
    <t>Doprinos za zdravstvo</t>
  </si>
  <si>
    <t>Doprinos za nezaposlene</t>
  </si>
  <si>
    <t>Doprinos za dječiju zaštitu</t>
  </si>
  <si>
    <t>doprinosi ostalo</t>
  </si>
  <si>
    <t>Poseban porez naknada za zašt. od prirodnih i dr. nepogoda</t>
  </si>
  <si>
    <t>neto stimulacija</t>
  </si>
  <si>
    <t>Naknade za prevoz sa posla i na posao</t>
  </si>
  <si>
    <t>Naknade troškova smještaja dužnosnika</t>
  </si>
  <si>
    <t>Naknade za odvojeni život</t>
  </si>
  <si>
    <t>Naknade za rad u komisijama</t>
  </si>
  <si>
    <t>Naknade za topli obrok</t>
  </si>
  <si>
    <t>Regres za godišnji odmor</t>
  </si>
  <si>
    <t>Otrpremnine zbog odlaska u penziju</t>
  </si>
  <si>
    <t>Jubilarne naknade za stabilnost u radu i darovi djeci</t>
  </si>
  <si>
    <t xml:space="preserve">Pomoć u slučaju smrti </t>
  </si>
  <si>
    <t>Porez na naknade</t>
  </si>
  <si>
    <t>Doprinos PIO za naknade</t>
  </si>
  <si>
    <t>Doprinos na zdravstvo - naknade</t>
  </si>
  <si>
    <t>Doprinos za nezaposlene - nakanade</t>
  </si>
  <si>
    <t>Doprinos za dječiju zaštitu - naknade</t>
  </si>
  <si>
    <t>Doprinosi-ostalo</t>
  </si>
  <si>
    <t>Poseban porez naknada za zaštitu od prirodnih i dr.</t>
  </si>
  <si>
    <t>Troškovi  prevoza u zemlji javnim sredstvima</t>
  </si>
  <si>
    <t>Troškovi prevoza u zemlji službenim sredstvima</t>
  </si>
  <si>
    <t>Putovanje, lična vozila u zemlji</t>
  </si>
  <si>
    <t>Troškovi smještaja za službena putovanja u zemlji</t>
  </si>
  <si>
    <t>Troškovi dnevnica u zemlji</t>
  </si>
  <si>
    <t>Putarina</t>
  </si>
  <si>
    <t>Ostali putni troškovi u zemlji</t>
  </si>
  <si>
    <t>Troškovi prevoza u inostranstvu javnim sredstvima</t>
  </si>
  <si>
    <t>Troškovi prevoza  u inostranstvu službenim sredstvima</t>
  </si>
  <si>
    <t>Putovanje, lična vozila u inostranstvu</t>
  </si>
  <si>
    <t>Troškovi smještaja za službena putovanja u inostranstvu</t>
  </si>
  <si>
    <t>Troškovi dnevnica u inostranstvu</t>
  </si>
  <si>
    <t>Putarina u inostranstvu</t>
  </si>
  <si>
    <t>Ostali putni troškovi u inostranstvu</t>
  </si>
  <si>
    <t>Izdaci za fiksne telefone</t>
  </si>
  <si>
    <t>Izdaci za mobilne telefone GSM</t>
  </si>
  <si>
    <t>Izdaci za internet</t>
  </si>
  <si>
    <t>Izdaci za poštanske usluge</t>
  </si>
  <si>
    <t>Izdaci za električnu energiju</t>
  </si>
  <si>
    <t>Izdaci za centralno grijanje</t>
  </si>
  <si>
    <t>Gas</t>
  </si>
  <si>
    <t>Izdaci za vodu i kanalizaciju</t>
  </si>
  <si>
    <t>Izdaci za održavanje zelenih površina i okoliša</t>
  </si>
  <si>
    <t>Izdaci usluge odvoz smeća</t>
  </si>
  <si>
    <t>Izdaci za usluge održavanje čistoće</t>
  </si>
  <si>
    <t>Doprinos za korištenje gradskog zemljišta</t>
  </si>
  <si>
    <t>Ostale komunalne usluge</t>
  </si>
  <si>
    <t>Izdaci za obrasce i papir</t>
  </si>
  <si>
    <t>Izdaci za kompjuterski materijal</t>
  </si>
  <si>
    <t>materijal za prvu pomoć</t>
  </si>
  <si>
    <t>Materijal za dekoraciju službenih prostorija</t>
  </si>
  <si>
    <t>Stručne knjige i literatura</t>
  </si>
  <si>
    <t>Kancelarijski materijal</t>
  </si>
  <si>
    <t>Auto gume</t>
  </si>
  <si>
    <t>Izdaci za ostali administrativni materijal</t>
  </si>
  <si>
    <t>Izdaci za odjeću, uniforme i platno</t>
  </si>
  <si>
    <t>Materijal za čišćenje</t>
  </si>
  <si>
    <t>Izdaci za pasoške knjižice</t>
  </si>
  <si>
    <t>Troškovi sitnog inventara</t>
  </si>
  <si>
    <t>benzin</t>
  </si>
  <si>
    <t>dizel</t>
  </si>
  <si>
    <t>Motorno ulje</t>
  </si>
  <si>
    <t>Usluge premještanja I selidbe</t>
  </si>
  <si>
    <t>Registracija motornih vozila</t>
  </si>
  <si>
    <t>Prevozne usluge</t>
  </si>
  <si>
    <t>Unajmljivanje prostora</t>
  </si>
  <si>
    <t>Unajmljivanje parking prostora</t>
  </si>
  <si>
    <t>Unajmljivanje opreme</t>
  </si>
  <si>
    <t>Materijal za opravku i održavanje zgrada</t>
  </si>
  <si>
    <t>Materijal za opravku i održavanje opreme</t>
  </si>
  <si>
    <t>Materijal za opravku i održavanje vozila</t>
  </si>
  <si>
    <t>Usluge opravki i održavanje zgrada</t>
  </si>
  <si>
    <t>Usluge opravki i održavanje opreme</t>
  </si>
  <si>
    <t>Usluge opravki i održavanje vozila</t>
  </si>
  <si>
    <t>Usluge pranja i parkinga vozila</t>
  </si>
  <si>
    <t>Usluge održavanja softvera</t>
  </si>
  <si>
    <t xml:space="preserve">Ostale usluge tekućeg održavanja </t>
  </si>
  <si>
    <t>Osiguranje imovine</t>
  </si>
  <si>
    <t>Osiguranje vozila</t>
  </si>
  <si>
    <t>Osiguranje zaposlenih - kolektivno životno osiguranje</t>
  </si>
  <si>
    <t>Osiguranje zaposlenih pri odlasku na službeni put</t>
  </si>
  <si>
    <t>Izdaci bankarskih usluga</t>
  </si>
  <si>
    <t>Zatezne kamate</t>
  </si>
  <si>
    <t>Usluge medija</t>
  </si>
  <si>
    <t xml:space="preserve">Usluge štampanja </t>
  </si>
  <si>
    <t>Usluge javnog informisanja I odnosa s javnošću</t>
  </si>
  <si>
    <t>Usluge reprezentacije</t>
  </si>
  <si>
    <t>Usluge objavljivanja tendera i oglasa</t>
  </si>
  <si>
    <t>usluge izrade službenih legitimacija</t>
  </si>
  <si>
    <t>Ostali izdaci za informisanje</t>
  </si>
  <si>
    <t>Usluge za održavanje konvencija I seminara</t>
  </si>
  <si>
    <t xml:space="preserve">Usluge stručnog usavršavanja </t>
  </si>
  <si>
    <t>Izdaci za specijalizaciju i školovanje</t>
  </si>
  <si>
    <t>Izdaci za stručne ispite</t>
  </si>
  <si>
    <t>Pravne usluge</t>
  </si>
  <si>
    <t>Kompjuterske usluge</t>
  </si>
  <si>
    <t>usluge prevođenja</t>
  </si>
  <si>
    <t xml:space="preserve">troškovi vještačenja </t>
  </si>
  <si>
    <t>troškovi advokata u predmetima</t>
  </si>
  <si>
    <t>Ostale stručne usluge</t>
  </si>
  <si>
    <t>usluge primarne zdravstvene zaštite</t>
  </si>
  <si>
    <t>Ostale medicinske i laboratorijske usluge</t>
  </si>
  <si>
    <t>troškovi svjedoka (dn.prevoz,smještaj9</t>
  </si>
  <si>
    <t>usluge po nalogu suda</t>
  </si>
  <si>
    <t>troškovi po osnovu oslobađajućih presuda</t>
  </si>
  <si>
    <t>Izdaci za usluge po osnovu ugovora o djelu</t>
  </si>
  <si>
    <t>Ugovori za privremene I povremene poslove</t>
  </si>
  <si>
    <t xml:space="preserve">izdaci za volonterski rad </t>
  </si>
  <si>
    <t>doprinosi po osnovu ugovora o djelu</t>
  </si>
  <si>
    <t>izdaci za poreze na dohodak po osnovu ugo.o volont</t>
  </si>
  <si>
    <t>doprinosi po osnovu ugovora o volonterskom radu</t>
  </si>
  <si>
    <t>Ostale nespomenute usluge i dadžbine</t>
  </si>
  <si>
    <t>Namještaj</t>
  </si>
  <si>
    <t>Kompjuterska oprema</t>
  </si>
  <si>
    <t>Oprema za prenos podataka I glasa</t>
  </si>
  <si>
    <t>Softveri</t>
  </si>
  <si>
    <t>Ostale uredske mašine</t>
  </si>
  <si>
    <t>Motorna vozila</t>
  </si>
  <si>
    <t>Ostala prevozna oprema</t>
  </si>
  <si>
    <t>Djela likovne umjetnosti</t>
  </si>
  <si>
    <t>Elektronska oprema</t>
  </si>
  <si>
    <t>Inventar</t>
  </si>
  <si>
    <t>Mašine ,uređaji i alati,instalacije</t>
  </si>
  <si>
    <t>Ugrađena oprema</t>
  </si>
  <si>
    <t>Ostala oprema</t>
  </si>
  <si>
    <t>sredstva u obliku prava licence</t>
  </si>
  <si>
    <t>IPA-2012</t>
  </si>
  <si>
    <t>Organizacioni kod:           01040001</t>
  </si>
  <si>
    <t>Projektni kod:                         0104040</t>
  </si>
  <si>
    <t>SUD BIH</t>
  </si>
  <si>
    <t>Organizacioni kod:        01040001</t>
  </si>
  <si>
    <t>Izdaci za brzu poštu</t>
  </si>
  <si>
    <t>troškovi spora</t>
  </si>
  <si>
    <t>rroškovi spora</t>
  </si>
  <si>
    <t>doprinosi po osnovu ugovora</t>
  </si>
  <si>
    <t xml:space="preserve">troškovi spora </t>
  </si>
  <si>
    <t>Troškovi spora</t>
  </si>
  <si>
    <t>Fond:      01040001</t>
  </si>
  <si>
    <t xml:space="preserve">                                                                                                              </t>
  </si>
  <si>
    <t>Projekat do 30.06.2016.</t>
  </si>
  <si>
    <t>SVE</t>
  </si>
  <si>
    <t xml:space="preserve">Projektni kod:                      </t>
  </si>
  <si>
    <t>O104060</t>
  </si>
  <si>
    <t xml:space="preserve"> </t>
  </si>
  <si>
    <t>Projektni kod:                              0104060</t>
  </si>
  <si>
    <t xml:space="preserve">                 Period izvještavanja: </t>
  </si>
  <si>
    <t xml:space="preserve">   </t>
  </si>
  <si>
    <t>Pomoć u u slučaju teže invalidnosti</t>
  </si>
  <si>
    <t>10+30</t>
  </si>
  <si>
    <t>Troskovi smjestaja za sluzb u zemlji</t>
  </si>
  <si>
    <t xml:space="preserve">                 Period izvještavanja: od 01.01.do 30.09.2018.god</t>
  </si>
  <si>
    <t xml:space="preserve">                 Period izvještavanja: od  01.01. do 31.12.2018.god.</t>
  </si>
  <si>
    <t>pomoć u slučaju teže inv.</t>
  </si>
  <si>
    <t xml:space="preserve">                 Period izvještavanja: 01.01.-31.12.2018.god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</si>
</sst>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Verdana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9"/>
      <color indexed="53"/>
      <name val="Arial"/>
      <family val="2"/>
      <charset val="238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 applyNumberFormat="0" applyFill="0" applyBorder="0" applyProtection="0">
      <alignment vertical="top" wrapText="1"/>
    </xf>
    <xf numFmtId="0" fontId="1" fillId="0" borderId="0">
      <alignment horizontal="centerContinuous" vertical="justify"/>
    </xf>
    <xf numFmtId="0" fontId="1" fillId="0" borderId="0"/>
  </cellStyleXfs>
  <cellXfs count="193">
    <xf numFmtId="0" fontId="0" fillId="0" borderId="0" xfId="0"/>
    <xf numFmtId="0" fontId="2" fillId="0" borderId="0" xfId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protection locked="0"/>
    </xf>
    <xf numFmtId="0" fontId="1" fillId="0" borderId="0" xfId="1" applyFont="1" applyAlignment="1" applyProtection="1">
      <alignment horizontal="centerContinuous"/>
      <protection locked="0"/>
    </xf>
    <xf numFmtId="0" fontId="1" fillId="0" borderId="0" xfId="1" applyFont="1" applyBorder="1" applyAlignme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1" fillId="0" borderId="0" xfId="1" applyFont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protection locked="0"/>
    </xf>
    <xf numFmtId="0" fontId="1" fillId="0" borderId="0" xfId="1" applyFont="1" applyBorder="1" applyAlignment="1" applyProtection="1">
      <alignment vertical="top"/>
      <protection locked="0"/>
    </xf>
    <xf numFmtId="0" fontId="10" fillId="0" borderId="0" xfId="1" applyFont="1" applyProtection="1">
      <protection locked="0"/>
    </xf>
    <xf numFmtId="0" fontId="11" fillId="0" borderId="0" xfId="1" applyFont="1" applyProtection="1">
      <protection locked="0"/>
    </xf>
    <xf numFmtId="0" fontId="12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13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6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horizontal="right" wrapText="1"/>
      <protection locked="0"/>
    </xf>
    <xf numFmtId="0" fontId="1" fillId="0" borderId="0" xfId="1" applyFont="1" applyProtection="1">
      <protection locked="0"/>
    </xf>
    <xf numFmtId="0" fontId="3" fillId="0" borderId="0" xfId="2" applyFont="1" applyBorder="1" applyAlignment="1" applyProtection="1">
      <alignment horizontal="right"/>
      <protection locked="0"/>
    </xf>
    <xf numFmtId="0" fontId="16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 vertical="justify"/>
    </xf>
    <xf numFmtId="0" fontId="19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wrapText="1"/>
    </xf>
    <xf numFmtId="0" fontId="17" fillId="2" borderId="1" xfId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wrapText="1"/>
    </xf>
    <xf numFmtId="0" fontId="17" fillId="0" borderId="1" xfId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wrapText="1"/>
    </xf>
    <xf numFmtId="0" fontId="2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justify"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wrapText="1"/>
    </xf>
    <xf numFmtId="0" fontId="21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justify" wrapText="1"/>
    </xf>
    <xf numFmtId="0" fontId="23" fillId="2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justify" wrapText="1"/>
    </xf>
    <xf numFmtId="0" fontId="21" fillId="0" borderId="1" xfId="1" applyFont="1" applyBorder="1" applyAlignment="1">
      <alignment vertical="center" wrapText="1"/>
    </xf>
    <xf numFmtId="0" fontId="18" fillId="2" borderId="1" xfId="1" applyFont="1" applyFill="1" applyBorder="1"/>
    <xf numFmtId="0" fontId="17" fillId="2" borderId="1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" fillId="0" borderId="0" xfId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1" fillId="0" borderId="0" xfId="1" applyBorder="1" applyProtection="1">
      <protection locked="0"/>
    </xf>
    <xf numFmtId="0" fontId="7" fillId="0" borderId="0" xfId="2" applyNumberFormat="1" applyFont="1" applyBorder="1" applyAlignment="1" applyProtection="1">
      <alignment horizontal="center"/>
      <protection locked="0"/>
    </xf>
    <xf numFmtId="0" fontId="7" fillId="0" borderId="0" xfId="2" applyNumberFormat="1" applyFont="1" applyBorder="1" applyAlignment="1" applyProtection="1">
      <protection locked="0"/>
    </xf>
    <xf numFmtId="0" fontId="25" fillId="0" borderId="0" xfId="0" applyNumberFormat="1" applyFont="1" applyBorder="1" applyAlignment="1" applyProtection="1">
      <alignment horizontal="left"/>
      <protection locked="0"/>
    </xf>
    <xf numFmtId="0" fontId="2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protection locked="0"/>
    </xf>
    <xf numFmtId="0" fontId="2" fillId="0" borderId="1" xfId="3" applyFont="1" applyBorder="1" applyAlignme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26" fillId="0" borderId="0" xfId="1" applyFont="1" applyProtection="1">
      <protection locked="0"/>
    </xf>
    <xf numFmtId="3" fontId="17" fillId="2" borderId="2" xfId="1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right"/>
    </xf>
    <xf numFmtId="3" fontId="18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>
      <alignment horizontal="right"/>
    </xf>
    <xf numFmtId="3" fontId="18" fillId="0" borderId="3" xfId="1" applyNumberFormat="1" applyFont="1" applyBorder="1" applyAlignment="1">
      <alignment horizontal="right"/>
    </xf>
    <xf numFmtId="3" fontId="18" fillId="0" borderId="1" xfId="1" applyNumberFormat="1" applyFont="1" applyBorder="1" applyAlignment="1" applyProtection="1">
      <alignment horizontal="right" vertical="justify"/>
      <protection locked="0"/>
    </xf>
    <xf numFmtId="3" fontId="21" fillId="0" borderId="4" xfId="1" applyNumberFormat="1" applyFont="1" applyBorder="1" applyAlignment="1" applyProtection="1">
      <alignment horizontal="right"/>
      <protection locked="0"/>
    </xf>
    <xf numFmtId="3" fontId="1" fillId="0" borderId="3" xfId="1" applyNumberFormat="1" applyBorder="1" applyAlignment="1" applyProtection="1">
      <alignment horizontal="right"/>
      <protection locked="0"/>
    </xf>
    <xf numFmtId="3" fontId="6" fillId="0" borderId="3" xfId="1" applyNumberFormat="1" applyFont="1" applyBorder="1" applyAlignment="1">
      <alignment horizontal="right"/>
    </xf>
    <xf numFmtId="3" fontId="17" fillId="0" borderId="1" xfId="1" applyNumberFormat="1" applyFont="1" applyBorder="1" applyAlignment="1" applyProtection="1">
      <alignment horizontal="right"/>
      <protection locked="0"/>
    </xf>
    <xf numFmtId="3" fontId="17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 applyProtection="1">
      <alignment horizontal="right" vertical="justify"/>
      <protection locked="0"/>
    </xf>
    <xf numFmtId="3" fontId="1" fillId="0" borderId="4" xfId="1" applyNumberFormat="1" applyBorder="1" applyAlignment="1" applyProtection="1">
      <alignment horizontal="right"/>
      <protection locked="0"/>
    </xf>
    <xf numFmtId="3" fontId="17" fillId="0" borderId="4" xfId="1" applyNumberFormat="1" applyFont="1" applyBorder="1" applyAlignment="1">
      <alignment horizontal="right"/>
    </xf>
    <xf numFmtId="3" fontId="17" fillId="2" borderId="4" xfId="1" applyNumberFormat="1" applyFont="1" applyFill="1" applyBorder="1" applyAlignment="1">
      <alignment horizontal="right"/>
    </xf>
    <xf numFmtId="3" fontId="17" fillId="0" borderId="2" xfId="1" applyNumberFormat="1" applyFont="1" applyBorder="1" applyAlignment="1">
      <alignment horizontal="right"/>
    </xf>
    <xf numFmtId="3" fontId="18" fillId="0" borderId="2" xfId="1" applyNumberFormat="1" applyFont="1" applyBorder="1" applyAlignment="1" applyProtection="1">
      <alignment horizontal="right" vertical="justify"/>
      <protection locked="0"/>
    </xf>
    <xf numFmtId="3" fontId="1" fillId="0" borderId="1" xfId="1" applyNumberFormat="1" applyBorder="1" applyAlignment="1" applyProtection="1">
      <alignment horizontal="right"/>
      <protection locked="0"/>
    </xf>
    <xf numFmtId="3" fontId="21" fillId="0" borderId="1" xfId="1" applyNumberFormat="1" applyFont="1" applyBorder="1" applyAlignment="1" applyProtection="1">
      <alignment horizontal="right"/>
      <protection locked="0"/>
    </xf>
    <xf numFmtId="3" fontId="21" fillId="0" borderId="1" xfId="1" applyNumberFormat="1" applyFont="1" applyBorder="1" applyAlignment="1">
      <alignment horizontal="right"/>
    </xf>
    <xf numFmtId="3" fontId="21" fillId="0" borderId="2" xfId="1" applyNumberFormat="1" applyFont="1" applyBorder="1" applyAlignment="1" applyProtection="1">
      <alignment horizontal="right"/>
      <protection locked="0"/>
    </xf>
    <xf numFmtId="3" fontId="18" fillId="2" borderId="1" xfId="1" applyNumberFormat="1" applyFont="1" applyFill="1" applyBorder="1" applyAlignment="1">
      <alignment horizontal="right"/>
    </xf>
    <xf numFmtId="3" fontId="18" fillId="2" borderId="2" xfId="1" applyNumberFormat="1" applyFont="1" applyFill="1" applyBorder="1" applyAlignment="1">
      <alignment horizontal="right"/>
    </xf>
    <xf numFmtId="3" fontId="21" fillId="2" borderId="1" xfId="1" applyNumberFormat="1" applyFont="1" applyFill="1" applyBorder="1" applyAlignment="1" applyProtection="1">
      <alignment horizontal="right"/>
      <protection locked="0"/>
    </xf>
    <xf numFmtId="3" fontId="21" fillId="2" borderId="1" xfId="1" applyNumberFormat="1" applyFont="1" applyFill="1" applyBorder="1" applyAlignment="1">
      <alignment horizontal="right"/>
    </xf>
    <xf numFmtId="0" fontId="5" fillId="0" borderId="0" xfId="1" applyFont="1" applyBorder="1" applyAlignment="1" applyProtection="1">
      <alignment horizontal="right"/>
      <protection locked="0"/>
    </xf>
    <xf numFmtId="0" fontId="17" fillId="4" borderId="1" xfId="1" applyFont="1" applyFill="1" applyBorder="1" applyAlignment="1">
      <alignment wrapText="1"/>
    </xf>
    <xf numFmtId="0" fontId="17" fillId="4" borderId="1" xfId="1" applyFont="1" applyFill="1" applyBorder="1" applyAlignment="1">
      <alignment horizontal="center" vertical="center"/>
    </xf>
    <xf numFmtId="0" fontId="21" fillId="6" borderId="1" xfId="1" applyFont="1" applyFill="1" applyBorder="1" applyAlignment="1">
      <alignment wrapText="1"/>
    </xf>
    <xf numFmtId="0" fontId="21" fillId="6" borderId="1" xfId="1" applyFont="1" applyFill="1" applyBorder="1" applyAlignment="1">
      <alignment horizontal="center" vertical="center" wrapText="1"/>
    </xf>
    <xf numFmtId="3" fontId="18" fillId="6" borderId="1" xfId="1" applyNumberFormat="1" applyFont="1" applyFill="1" applyBorder="1" applyAlignment="1" applyProtection="1">
      <alignment horizontal="right" vertical="justify"/>
      <protection locked="0"/>
    </xf>
    <xf numFmtId="3" fontId="18" fillId="6" borderId="1" xfId="1" applyNumberFormat="1" applyFont="1" applyFill="1" applyBorder="1" applyAlignment="1">
      <alignment horizontal="right" vertical="justify"/>
    </xf>
    <xf numFmtId="3" fontId="21" fillId="6" borderId="4" xfId="1" applyNumberFormat="1" applyFont="1" applyFill="1" applyBorder="1" applyAlignment="1" applyProtection="1">
      <alignment horizontal="right"/>
      <protection locked="0"/>
    </xf>
    <xf numFmtId="3" fontId="1" fillId="6" borderId="3" xfId="1" applyNumberFormat="1" applyFill="1" applyBorder="1" applyAlignment="1" applyProtection="1">
      <alignment horizontal="right"/>
      <protection locked="0"/>
    </xf>
    <xf numFmtId="164" fontId="6" fillId="6" borderId="3" xfId="1" applyNumberFormat="1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wrapText="1"/>
    </xf>
    <xf numFmtId="0" fontId="17" fillId="5" borderId="1" xfId="1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right"/>
    </xf>
    <xf numFmtId="3" fontId="6" fillId="5" borderId="4" xfId="1" applyNumberFormat="1" applyFont="1" applyFill="1" applyBorder="1" applyAlignment="1">
      <alignment horizontal="right"/>
    </xf>
    <xf numFmtId="3" fontId="6" fillId="5" borderId="3" xfId="1" applyNumberFormat="1" applyFont="1" applyFill="1" applyBorder="1" applyAlignment="1">
      <alignment horizontal="right"/>
    </xf>
    <xf numFmtId="0" fontId="20" fillId="6" borderId="1" xfId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 wrapText="1"/>
    </xf>
    <xf numFmtId="3" fontId="17" fillId="6" borderId="1" xfId="1" applyNumberFormat="1" applyFont="1" applyFill="1" applyBorder="1" applyAlignment="1" applyProtection="1">
      <alignment horizontal="right"/>
      <protection locked="0"/>
    </xf>
    <xf numFmtId="3" fontId="17" fillId="6" borderId="1" xfId="1" applyNumberFormat="1" applyFont="1" applyFill="1" applyBorder="1" applyAlignment="1">
      <alignment horizontal="right"/>
    </xf>
    <xf numFmtId="3" fontId="18" fillId="6" borderId="4" xfId="1" applyNumberFormat="1" applyFont="1" applyFill="1" applyBorder="1" applyAlignment="1" applyProtection="1">
      <alignment horizontal="right" vertical="justify"/>
      <protection locked="0"/>
    </xf>
    <xf numFmtId="3" fontId="1" fillId="0" borderId="3" xfId="1" applyNumberFormat="1" applyFill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0" fillId="0" borderId="0" xfId="0" applyFill="1"/>
    <xf numFmtId="3" fontId="18" fillId="3" borderId="1" xfId="1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0" fontId="1" fillId="7" borderId="1" xfId="4" applyFont="1" applyFill="1" applyBorder="1" applyProtection="1">
      <protection locked="0"/>
    </xf>
    <xf numFmtId="0" fontId="1" fillId="7" borderId="1" xfId="4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alignment horizontal="left"/>
      <protection locked="0"/>
    </xf>
    <xf numFmtId="0" fontId="1" fillId="0" borderId="1" xfId="4" applyFont="1" applyFill="1" applyBorder="1" applyProtection="1">
      <protection locked="0"/>
    </xf>
    <xf numFmtId="0" fontId="1" fillId="0" borderId="1" xfId="4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protection locked="0"/>
    </xf>
    <xf numFmtId="0" fontId="1" fillId="0" borderId="1" xfId="4" applyFont="1" applyFill="1" applyBorder="1" applyAlignment="1" applyProtection="1">
      <protection locked="0"/>
    </xf>
    <xf numFmtId="3" fontId="18" fillId="0" borderId="1" xfId="1" applyNumberFormat="1" applyFont="1" applyFill="1" applyBorder="1" applyAlignment="1" applyProtection="1">
      <alignment horizontal="right" vertical="justify"/>
      <protection locked="0"/>
    </xf>
    <xf numFmtId="3" fontId="18" fillId="0" borderId="1" xfId="1" applyNumberFormat="1" applyFont="1" applyFill="1" applyBorder="1" applyAlignment="1">
      <alignment horizontal="right" vertical="justify"/>
    </xf>
    <xf numFmtId="3" fontId="21" fillId="0" borderId="4" xfId="1" applyNumberFormat="1" applyFont="1" applyFill="1" applyBorder="1" applyAlignment="1" applyProtection="1">
      <alignment horizontal="right"/>
      <protection locked="0"/>
    </xf>
    <xf numFmtId="3" fontId="17" fillId="0" borderId="1" xfId="1" applyNumberFormat="1" applyFont="1" applyFill="1" applyBorder="1" applyAlignment="1">
      <alignment horizontal="right"/>
    </xf>
    <xf numFmtId="3" fontId="27" fillId="8" borderId="3" xfId="2" applyNumberFormat="1" applyFont="1" applyFill="1" applyBorder="1" applyAlignment="1" applyProtection="1">
      <alignment horizontal="right"/>
    </xf>
    <xf numFmtId="0" fontId="4" fillId="0" borderId="0" xfId="1" applyFont="1" applyAlignment="1" applyProtection="1">
      <alignment horizontal="right" wrapText="1"/>
      <protection locked="0"/>
    </xf>
    <xf numFmtId="3" fontId="17" fillId="0" borderId="2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 locked="0"/>
    </xf>
    <xf numFmtId="3" fontId="17" fillId="6" borderId="2" xfId="1" applyNumberFormat="1" applyFont="1" applyFill="1" applyBorder="1" applyAlignment="1">
      <alignment horizontal="right"/>
    </xf>
    <xf numFmtId="3" fontId="6" fillId="6" borderId="1" xfId="1" applyNumberFormat="1" applyFont="1" applyFill="1" applyBorder="1" applyAlignment="1">
      <alignment horizontal="right"/>
    </xf>
    <xf numFmtId="0" fontId="20" fillId="4" borderId="1" xfId="1" applyFont="1" applyFill="1" applyBorder="1" applyAlignment="1">
      <alignment horizontal="center" vertical="center"/>
    </xf>
    <xf numFmtId="164" fontId="6" fillId="4" borderId="3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20" fillId="4" borderId="1" xfId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right"/>
      <protection locked="0"/>
    </xf>
    <xf numFmtId="3" fontId="20" fillId="0" borderId="1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>
      <alignment horizontal="right" vertical="justify"/>
    </xf>
    <xf numFmtId="3" fontId="20" fillId="0" borderId="1" xfId="1" applyNumberFormat="1" applyFont="1" applyBorder="1" applyAlignment="1" applyProtection="1">
      <alignment horizontal="right"/>
      <protection locked="0"/>
    </xf>
    <xf numFmtId="3" fontId="20" fillId="0" borderId="1" xfId="1" applyNumberFormat="1" applyFont="1" applyFill="1" applyBorder="1" applyAlignment="1">
      <alignment horizontal="right"/>
    </xf>
    <xf numFmtId="3" fontId="20" fillId="0" borderId="4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Border="1" applyAlignment="1">
      <alignment horizontal="right"/>
    </xf>
    <xf numFmtId="3" fontId="20" fillId="0" borderId="2" xfId="1" applyNumberFormat="1" applyFont="1" applyBorder="1" applyAlignment="1">
      <alignment horizontal="right"/>
    </xf>
    <xf numFmtId="3" fontId="20" fillId="0" borderId="2" xfId="1" applyNumberFormat="1" applyFont="1" applyBorder="1" applyAlignment="1" applyProtection="1">
      <alignment horizontal="right"/>
      <protection locked="0"/>
    </xf>
    <xf numFmtId="3" fontId="20" fillId="2" borderId="1" xfId="1" applyNumberFormat="1" applyFont="1" applyFill="1" applyBorder="1" applyAlignment="1">
      <alignment horizontal="right"/>
    </xf>
    <xf numFmtId="3" fontId="20" fillId="2" borderId="2" xfId="1" applyNumberFormat="1" applyFont="1" applyFill="1" applyBorder="1" applyAlignment="1">
      <alignment horizontal="right"/>
    </xf>
    <xf numFmtId="0" fontId="21" fillId="0" borderId="1" xfId="1" applyFont="1" applyFill="1" applyBorder="1" applyAlignment="1">
      <alignment wrapText="1"/>
    </xf>
    <xf numFmtId="0" fontId="12" fillId="0" borderId="1" xfId="1" applyFont="1" applyFill="1" applyBorder="1" applyAlignment="1">
      <alignment horizontal="left" wrapText="1"/>
    </xf>
    <xf numFmtId="0" fontId="21" fillId="0" borderId="1" xfId="1" applyFont="1" applyFill="1" applyBorder="1" applyAlignment="1">
      <alignment horizontal="left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3" fontId="1" fillId="0" borderId="1" xfId="1" applyNumberFormat="1" applyFill="1" applyBorder="1" applyAlignment="1" applyProtection="1">
      <alignment horizontal="right"/>
      <protection locked="0"/>
    </xf>
    <xf numFmtId="3" fontId="6" fillId="0" borderId="1" xfId="1" applyNumberFormat="1" applyFont="1" applyBorder="1" applyAlignment="1">
      <alignment horizontal="right"/>
    </xf>
    <xf numFmtId="3" fontId="1" fillId="6" borderId="1" xfId="1" applyNumberFormat="1" applyFill="1" applyBorder="1" applyAlignment="1" applyProtection="1">
      <alignment horizontal="right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14" fillId="0" borderId="0" xfId="1" applyFont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/>
      <protection locked="0"/>
    </xf>
    <xf numFmtId="0" fontId="1" fillId="9" borderId="1" xfId="4" applyFont="1" applyFill="1" applyBorder="1" applyAlignment="1" applyProtection="1">
      <alignment horizontal="center"/>
      <protection locked="0"/>
    </xf>
    <xf numFmtId="3" fontId="20" fillId="8" borderId="1" xfId="1" applyNumberFormat="1" applyFont="1" applyFill="1" applyBorder="1" applyAlignment="1" applyProtection="1">
      <alignment horizontal="right"/>
      <protection locked="0"/>
    </xf>
    <xf numFmtId="3" fontId="20" fillId="8" borderId="1" xfId="1" applyNumberFormat="1" applyFont="1" applyFill="1" applyBorder="1" applyAlignment="1">
      <alignment horizontal="right"/>
    </xf>
    <xf numFmtId="3" fontId="18" fillId="8" borderId="1" xfId="1" applyNumberFormat="1" applyFont="1" applyFill="1" applyBorder="1" applyAlignment="1" applyProtection="1">
      <alignment horizontal="right" vertical="justify"/>
      <protection locked="0"/>
    </xf>
    <xf numFmtId="164" fontId="6" fillId="8" borderId="3" xfId="1" applyNumberFormat="1" applyFont="1" applyFill="1" applyBorder="1" applyAlignment="1">
      <alignment horizontal="center"/>
    </xf>
    <xf numFmtId="164" fontId="6" fillId="8" borderId="1" xfId="1" applyNumberFormat="1" applyFont="1" applyFill="1" applyBorder="1" applyAlignment="1">
      <alignment horizontal="center"/>
    </xf>
    <xf numFmtId="3" fontId="18" fillId="6" borderId="4" xfId="1" applyNumberFormat="1" applyFont="1" applyFill="1" applyBorder="1" applyAlignment="1" applyProtection="1">
      <alignment horizontal="right"/>
      <protection locked="0"/>
    </xf>
    <xf numFmtId="0" fontId="20" fillId="8" borderId="1" xfId="1" applyFont="1" applyFill="1" applyBorder="1" applyAlignment="1">
      <alignment horizontal="center" vertical="center"/>
    </xf>
    <xf numFmtId="0" fontId="17" fillId="6" borderId="1" xfId="1" applyFont="1" applyFill="1" applyBorder="1" applyAlignment="1">
      <alignment wrapText="1"/>
    </xf>
    <xf numFmtId="0" fontId="17" fillId="6" borderId="1" xfId="1" applyFont="1" applyFill="1" applyBorder="1" applyAlignment="1">
      <alignment horizontal="center" vertical="center"/>
    </xf>
    <xf numFmtId="3" fontId="6" fillId="6" borderId="4" xfId="1" applyNumberFormat="1" applyFont="1" applyFill="1" applyBorder="1" applyAlignment="1">
      <alignment horizontal="right"/>
    </xf>
    <xf numFmtId="3" fontId="6" fillId="6" borderId="3" xfId="1" applyNumberFormat="1" applyFont="1" applyFill="1" applyBorder="1" applyAlignment="1">
      <alignment horizontal="right"/>
    </xf>
  </cellXfs>
  <cellStyles count="5">
    <cellStyle name="Normal" xfId="0" builtinId="0"/>
    <cellStyle name="Normal 2" xfId="2"/>
    <cellStyle name="Normal 3" xfId="3"/>
    <cellStyle name="Normal 5" xfId="1"/>
    <cellStyle name="Obično_List1_Obrasci 2014. - b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topLeftCell="A211" workbookViewId="0">
      <selection activeCell="G200" sqref="G200"/>
    </sheetView>
  </sheetViews>
  <sheetFormatPr defaultRowHeight="15" x14ac:dyDescent="0.25"/>
  <cols>
    <col min="1" max="1" width="9.28515625" customWidth="1"/>
    <col min="2" max="2" width="26" customWidth="1"/>
    <col min="3" max="3" width="9.7109375" customWidth="1"/>
    <col min="4" max="4" width="12.7109375" customWidth="1"/>
    <col min="5" max="5" width="10.42578125" customWidth="1"/>
    <col min="6" max="6" width="12.140625" customWidth="1"/>
    <col min="7" max="7" width="11.7109375" customWidth="1"/>
    <col min="8" max="8" width="11" customWidth="1"/>
    <col min="9" max="9" width="12" customWidth="1"/>
    <col min="10" max="10" width="12.140625" customWidth="1"/>
    <col min="12" max="12" width="9.7109375" bestFit="1" customWidth="1"/>
  </cols>
  <sheetData>
    <row r="1" spans="1:10" x14ac:dyDescent="0.25">
      <c r="A1" s="73" t="s">
        <v>82</v>
      </c>
      <c r="B1" s="74"/>
      <c r="C1" s="3"/>
    </row>
    <row r="2" spans="1:10" x14ac:dyDescent="0.25">
      <c r="A2" s="77" t="s">
        <v>84</v>
      </c>
      <c r="B2" s="2" t="s">
        <v>85</v>
      </c>
      <c r="C2" s="3"/>
    </row>
    <row r="3" spans="1:10" x14ac:dyDescent="0.25">
      <c r="A3" s="1" t="s">
        <v>0</v>
      </c>
      <c r="B3" s="2" t="s">
        <v>1</v>
      </c>
      <c r="C3" s="3"/>
      <c r="D3" s="4"/>
      <c r="E3" s="4"/>
      <c r="F3" s="5"/>
      <c r="G3" s="5" t="s">
        <v>237</v>
      </c>
      <c r="H3" s="6"/>
      <c r="I3" s="7"/>
      <c r="J3" s="8"/>
    </row>
    <row r="4" spans="1:10" x14ac:dyDescent="0.25">
      <c r="A4" s="9"/>
      <c r="B4" s="10"/>
      <c r="C4" s="11"/>
      <c r="D4" s="12"/>
      <c r="E4" s="12"/>
      <c r="F4" s="5"/>
      <c r="G4" s="5"/>
      <c r="H4" s="13"/>
      <c r="I4" s="7"/>
      <c r="J4" s="8"/>
    </row>
    <row r="5" spans="1:10" x14ac:dyDescent="0.25">
      <c r="A5" s="14" t="s">
        <v>4</v>
      </c>
      <c r="B5" s="15">
        <v>4200057260002</v>
      </c>
      <c r="C5" s="11"/>
      <c r="D5" s="16"/>
      <c r="E5" s="16"/>
      <c r="F5" s="5"/>
      <c r="G5" s="5" t="s">
        <v>5</v>
      </c>
      <c r="H5" s="6" t="s">
        <v>248</v>
      </c>
      <c r="I5" s="7"/>
      <c r="J5" s="8"/>
    </row>
    <row r="6" spans="1:10" x14ac:dyDescent="0.25">
      <c r="A6" s="14"/>
      <c r="B6" s="17"/>
      <c r="C6" s="11"/>
      <c r="D6" s="16"/>
      <c r="E6" s="16"/>
      <c r="F6" s="5"/>
      <c r="G6" s="5"/>
      <c r="H6" s="6"/>
      <c r="I6" s="18"/>
      <c r="J6" s="18"/>
    </row>
    <row r="7" spans="1:10" x14ac:dyDescent="0.25">
      <c r="A7" s="5" t="s">
        <v>6</v>
      </c>
      <c r="B7" s="15">
        <v>75231</v>
      </c>
      <c r="C7" s="11"/>
      <c r="D7" s="16"/>
      <c r="E7" s="16"/>
      <c r="F7" s="19"/>
      <c r="G7" s="20" t="s">
        <v>7</v>
      </c>
      <c r="H7" s="21" t="s">
        <v>3</v>
      </c>
      <c r="I7" s="18"/>
      <c r="J7" s="18"/>
    </row>
    <row r="8" spans="1:10" x14ac:dyDescent="0.25">
      <c r="A8" s="14"/>
      <c r="B8" s="15" t="s">
        <v>8</v>
      </c>
      <c r="C8" s="11"/>
      <c r="D8" s="16"/>
      <c r="E8" s="16"/>
      <c r="F8" s="5"/>
      <c r="G8" s="20" t="s">
        <v>9</v>
      </c>
      <c r="H8" s="21" t="s">
        <v>10</v>
      </c>
      <c r="I8" s="18"/>
      <c r="J8" s="18"/>
    </row>
    <row r="9" spans="1:10" x14ac:dyDescent="0.25">
      <c r="A9" s="5"/>
      <c r="B9" s="6"/>
      <c r="C9" s="22"/>
      <c r="D9" s="23"/>
      <c r="E9" s="23"/>
      <c r="F9" s="19"/>
      <c r="G9" s="20" t="s">
        <v>11</v>
      </c>
      <c r="H9" s="21" t="s">
        <v>3</v>
      </c>
      <c r="I9" s="24"/>
      <c r="J9" s="18"/>
    </row>
    <row r="10" spans="1:10" x14ac:dyDescent="0.25">
      <c r="A10" s="22"/>
      <c r="B10" s="25"/>
      <c r="C10" s="22"/>
      <c r="D10" s="23"/>
      <c r="E10" s="23"/>
      <c r="F10" s="5"/>
      <c r="G10" s="13"/>
      <c r="H10" s="6"/>
      <c r="I10" s="24"/>
      <c r="J10" s="18"/>
    </row>
    <row r="11" spans="1:10" ht="15.75" x14ac:dyDescent="0.25">
      <c r="A11" s="178" t="s">
        <v>12</v>
      </c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0" ht="15.75" x14ac:dyDescent="0.25">
      <c r="A12" s="179" t="s">
        <v>251</v>
      </c>
      <c r="B12" s="179"/>
      <c r="C12" s="179"/>
      <c r="D12" s="179"/>
      <c r="E12" s="179"/>
      <c r="F12" s="179"/>
      <c r="G12" s="179"/>
      <c r="H12" s="179"/>
      <c r="I12" s="179"/>
      <c r="J12" s="179"/>
    </row>
    <row r="13" spans="1:10" x14ac:dyDescent="0.25">
      <c r="A13" s="26"/>
      <c r="B13" s="27"/>
      <c r="C13" s="27"/>
      <c r="D13" s="28"/>
      <c r="E13" s="28"/>
      <c r="F13" s="28"/>
      <c r="G13" s="13"/>
      <c r="H13" s="29"/>
      <c r="I13" s="29"/>
      <c r="J13" s="30" t="s">
        <v>13</v>
      </c>
    </row>
    <row r="14" spans="1:10" ht="132" x14ac:dyDescent="0.25">
      <c r="A14" s="31" t="s">
        <v>14</v>
      </c>
      <c r="B14" s="31" t="s">
        <v>15</v>
      </c>
      <c r="C14" s="31" t="s">
        <v>16</v>
      </c>
      <c r="D14" s="32" t="s">
        <v>17</v>
      </c>
      <c r="E14" s="32" t="s">
        <v>18</v>
      </c>
      <c r="F14" s="32" t="s">
        <v>19</v>
      </c>
      <c r="G14" s="33" t="s">
        <v>20</v>
      </c>
      <c r="H14" s="34" t="s">
        <v>21</v>
      </c>
      <c r="I14" s="34" t="s">
        <v>22</v>
      </c>
      <c r="J14" s="34" t="s">
        <v>23</v>
      </c>
    </row>
    <row r="15" spans="1:10" x14ac:dyDescent="0.25">
      <c r="A15" s="35">
        <v>1</v>
      </c>
      <c r="B15" s="35">
        <v>2</v>
      </c>
      <c r="C15" s="35">
        <v>3</v>
      </c>
      <c r="D15" s="36">
        <v>4</v>
      </c>
      <c r="E15" s="36">
        <v>5</v>
      </c>
      <c r="F15" s="36" t="s">
        <v>24</v>
      </c>
      <c r="G15" s="37">
        <v>7</v>
      </c>
      <c r="H15" s="38">
        <v>8</v>
      </c>
      <c r="I15" s="38">
        <v>9</v>
      </c>
      <c r="J15" s="38">
        <v>10</v>
      </c>
    </row>
    <row r="16" spans="1:10" ht="1.5" customHeight="1" x14ac:dyDescent="0.25">
      <c r="A16" s="39"/>
      <c r="B16" s="40"/>
      <c r="C16" s="41"/>
      <c r="D16" s="42"/>
      <c r="E16" s="42"/>
      <c r="F16" s="42"/>
      <c r="G16" s="42"/>
      <c r="H16" s="42"/>
      <c r="I16" s="43"/>
      <c r="J16" s="44"/>
    </row>
    <row r="17" spans="1:15" hidden="1" x14ac:dyDescent="0.25">
      <c r="A17" s="45"/>
      <c r="B17" s="40"/>
      <c r="C17" s="41"/>
      <c r="D17" s="42"/>
      <c r="E17" s="42"/>
      <c r="F17" s="42"/>
      <c r="G17" s="42"/>
      <c r="H17" s="42"/>
      <c r="I17" s="43"/>
      <c r="J17" s="44"/>
    </row>
    <row r="18" spans="1:15" hidden="1" x14ac:dyDescent="0.25">
      <c r="A18" s="45"/>
      <c r="B18" s="106"/>
      <c r="C18" s="107"/>
      <c r="D18" s="42"/>
      <c r="E18" s="42"/>
      <c r="F18" s="42"/>
      <c r="G18" s="42"/>
      <c r="H18" s="42"/>
      <c r="I18" s="48"/>
      <c r="J18" s="49"/>
    </row>
    <row r="19" spans="1:15" ht="24.75" x14ac:dyDescent="0.25">
      <c r="A19" s="39">
        <v>1</v>
      </c>
      <c r="B19" s="40" t="s">
        <v>25</v>
      </c>
      <c r="C19" s="41"/>
      <c r="D19" s="42">
        <f>SUM('Obrazac 2. SUD'!D17+'Obrazac 2. IPA-2012'!D17+'obrazac2-'!D17+'OBRAZAC 2- IPA 2013'!D17)</f>
        <v>17197000</v>
      </c>
      <c r="E19" s="42">
        <f>SUM('Obrazac 2. SUD'!E17+'Obrazac 2. IPA-2012'!E17+'obrazac2-'!E17+'OBRAZAC 2- IPA 2013'!E17)</f>
        <v>859564</v>
      </c>
      <c r="F19" s="42">
        <f t="shared" ref="F19:F82" si="0">SUM(D19:E19)</f>
        <v>18056564</v>
      </c>
      <c r="G19" s="80">
        <v>16532736</v>
      </c>
      <c r="H19" s="81">
        <v>17166753</v>
      </c>
      <c r="I19" s="43">
        <f t="shared" ref="I19:I82" si="1">SUM(G19/F19)</f>
        <v>0.91560808579085151</v>
      </c>
      <c r="J19" s="44">
        <f t="shared" ref="J19:J82" si="2">SUM(G19/H19)</f>
        <v>0.96306715661371722</v>
      </c>
    </row>
    <row r="20" spans="1:15" ht="24.75" x14ac:dyDescent="0.25">
      <c r="A20" s="45">
        <v>2</v>
      </c>
      <c r="B20" s="56" t="s">
        <v>26</v>
      </c>
      <c r="C20" s="57">
        <v>610000</v>
      </c>
      <c r="D20" s="145">
        <f>SUM('Obrazac 2. SUD'!D18+'Obrazac 2. IPA-2012'!D18+'obrazac2-'!D18+'OBRAZAC 2- IPA 2013'!D18)</f>
        <v>16808000</v>
      </c>
      <c r="E20" s="145">
        <f>SUM('Obrazac 2. SUD'!E18+'Obrazac 2. IPA-2012'!E18+'obrazac2-'!E18+'OBRAZAC 2- IPA 2013'!E18)</f>
        <v>854476</v>
      </c>
      <c r="F20" s="145">
        <f t="shared" si="0"/>
        <v>17662476</v>
      </c>
      <c r="G20" s="148">
        <v>16199465</v>
      </c>
      <c r="H20" s="149">
        <v>17005902</v>
      </c>
      <c r="I20" s="128">
        <f t="shared" si="1"/>
        <v>0.91716840832508417</v>
      </c>
      <c r="J20" s="129">
        <f t="shared" si="2"/>
        <v>0.95257899286965197</v>
      </c>
    </row>
    <row r="21" spans="1:15" ht="24.75" x14ac:dyDescent="0.25">
      <c r="A21" s="153">
        <v>3</v>
      </c>
      <c r="B21" s="56" t="s">
        <v>27</v>
      </c>
      <c r="C21" s="57">
        <v>611000</v>
      </c>
      <c r="D21" s="145">
        <f>SUM('Obrazac 2. SUD'!D19+'Obrazac 2. IPA-2012'!D19+'obrazac2-'!D19+'OBRAZAC 2- IPA 2013'!D19)</f>
        <v>12584000</v>
      </c>
      <c r="E21" s="145">
        <f>SUM('Obrazac 2. SUD'!E19+'Obrazac 2. IPA-2012'!E19+'obrazac2-'!E19+'OBRAZAC 2- IPA 2013'!E19)</f>
        <v>662801</v>
      </c>
      <c r="F21" s="145">
        <f t="shared" si="0"/>
        <v>13246801</v>
      </c>
      <c r="G21" s="148">
        <v>12284229</v>
      </c>
      <c r="H21" s="149">
        <v>12257303</v>
      </c>
      <c r="I21" s="128">
        <f t="shared" si="1"/>
        <v>0.92733551292874405</v>
      </c>
      <c r="J21" s="129">
        <f t="shared" si="2"/>
        <v>1.0021967312058779</v>
      </c>
    </row>
    <row r="22" spans="1:15" x14ac:dyDescent="0.25">
      <c r="A22" s="123">
        <v>4</v>
      </c>
      <c r="B22" s="108" t="s">
        <v>28</v>
      </c>
      <c r="C22" s="109">
        <v>611100</v>
      </c>
      <c r="D22" s="125">
        <f>SUM('Obrazac 2. SUD'!D20+'Obrazac 2. IPA-2012'!D20+'obrazac2-'!D20+'OBRAZAC 2- IPA 2013'!D20)</f>
        <v>11804000</v>
      </c>
      <c r="E22" s="125">
        <f>SUM('Obrazac 2. SUD'!E20+'Obrazac 2. IPA-2012'!E20+'obrazac2-'!E20+'OBRAZAC 2- IPA 2013'!E20)</f>
        <v>587370</v>
      </c>
      <c r="F22" s="125">
        <f t="shared" si="0"/>
        <v>12391370</v>
      </c>
      <c r="G22" s="151">
        <v>11533244</v>
      </c>
      <c r="H22" s="152">
        <v>11515156</v>
      </c>
      <c r="I22" s="114">
        <f t="shared" si="1"/>
        <v>0.93074809322940077</v>
      </c>
      <c r="J22" s="115">
        <f t="shared" si="2"/>
        <v>1.001570799388215</v>
      </c>
    </row>
    <row r="23" spans="1:15" x14ac:dyDescent="0.25">
      <c r="A23" s="39"/>
      <c r="B23" s="134" t="s">
        <v>87</v>
      </c>
      <c r="C23" s="135">
        <v>611111</v>
      </c>
      <c r="D23" s="145">
        <f>SUM('Obrazac 2. SUD'!D21+'Obrazac 2. IPA-2012'!D21+'obrazac2-'!D21+'OBRAZAC 2- IPA 2013'!D21)</f>
        <v>5510000</v>
      </c>
      <c r="E23" s="145">
        <f>SUM('Obrazac 2. SUD'!E21+'Obrazac 2. IPA-2012'!E21+'obrazac2-'!E21+'OBRAZAC 2- IPA 2013'!E21)</f>
        <v>300000</v>
      </c>
      <c r="F23" s="145">
        <f t="shared" si="0"/>
        <v>5810000</v>
      </c>
      <c r="G23" s="148">
        <v>5280339</v>
      </c>
      <c r="H23" s="149">
        <v>5241627</v>
      </c>
      <c r="I23" s="128">
        <f t="shared" si="1"/>
        <v>0.90883631669535281</v>
      </c>
      <c r="J23" s="129">
        <f t="shared" si="2"/>
        <v>1.0073854930921258</v>
      </c>
    </row>
    <row r="24" spans="1:15" x14ac:dyDescent="0.25">
      <c r="A24" s="39"/>
      <c r="B24" s="134" t="s">
        <v>88</v>
      </c>
      <c r="C24" s="135">
        <v>611112</v>
      </c>
      <c r="D24" s="145">
        <f>SUM('Obrazac 2. SUD'!D22+'Obrazac 2. IPA-2012'!D22+'obrazac2-'!D22+'OBRAZAC 2- IPA 2013'!D22)</f>
        <v>0</v>
      </c>
      <c r="E24" s="145">
        <f>SUM('Obrazac 2. SUD'!E22+'Obrazac 2. IPA-2012'!E22+'obrazac2-'!E22+'OBRAZAC 2- IPA 2013'!E22)</f>
        <v>0</v>
      </c>
      <c r="F24" s="145">
        <f t="shared" si="0"/>
        <v>0</v>
      </c>
      <c r="G24" s="148">
        <f>SUM('Obrazac 2. SUD'!G22+'Obrazac 2. IPA-2012'!G22+'obrazac2-'!G22+'OBRAZAC 2- IPA 2013'!G22)</f>
        <v>0</v>
      </c>
      <c r="H24" s="149">
        <f>SUM('Obrazac 2. SUD'!H22+'Obrazac 2. IPA-2012'!H22+'obrazac2-'!H22+'OBRAZAC 2- IPA 2013'!H22)</f>
        <v>0</v>
      </c>
      <c r="I24" s="128" t="e">
        <f t="shared" si="1"/>
        <v>#DIV/0!</v>
      </c>
      <c r="J24" s="129" t="e">
        <f t="shared" si="2"/>
        <v>#DIV/0!</v>
      </c>
    </row>
    <row r="25" spans="1:15" x14ac:dyDescent="0.25">
      <c r="A25" s="39"/>
      <c r="B25" s="134" t="s">
        <v>89</v>
      </c>
      <c r="C25" s="135">
        <v>611113</v>
      </c>
      <c r="D25" s="145">
        <f>SUM('Obrazac 2. SUD'!D23+'Obrazac 2. IPA-2012'!D23+'obrazac2-'!D23+'OBRAZAC 2- IPA 2013'!D23)</f>
        <v>50000</v>
      </c>
      <c r="E25" s="145">
        <f>SUM('Obrazac 2. SUD'!E23+'Obrazac 2. IPA-2012'!E23+'obrazac2-'!E23+'OBRAZAC 2- IPA 2013'!E23)</f>
        <v>0</v>
      </c>
      <c r="F25" s="145">
        <f t="shared" si="0"/>
        <v>50000</v>
      </c>
      <c r="G25" s="148">
        <v>76182</v>
      </c>
      <c r="H25" s="149">
        <v>50821</v>
      </c>
      <c r="I25" s="128">
        <f t="shared" si="1"/>
        <v>1.5236400000000001</v>
      </c>
      <c r="J25" s="129">
        <f t="shared" si="2"/>
        <v>1.4990259931917909</v>
      </c>
    </row>
    <row r="26" spans="1:15" x14ac:dyDescent="0.25">
      <c r="A26" s="39"/>
      <c r="B26" s="134" t="s">
        <v>90</v>
      </c>
      <c r="C26" s="135">
        <v>611114</v>
      </c>
      <c r="D26" s="145">
        <f>SUM('Obrazac 2. SUD'!D24+'Obrazac 2. IPA-2012'!D24+'obrazac2-'!D24+'OBRAZAC 2- IPA 2013'!D24)</f>
        <v>375000</v>
      </c>
      <c r="E26" s="145">
        <f>SUM('Obrazac 2. SUD'!E24+'Obrazac 2. IPA-2012'!E24+'obrazac2-'!E24+'OBRAZAC 2- IPA 2013'!E24)</f>
        <v>3000</v>
      </c>
      <c r="F26" s="145">
        <f t="shared" si="0"/>
        <v>378000</v>
      </c>
      <c r="G26" s="148">
        <v>316128</v>
      </c>
      <c r="H26" s="149">
        <v>356428</v>
      </c>
      <c r="I26" s="128">
        <f t="shared" si="1"/>
        <v>0.83631746031746035</v>
      </c>
      <c r="J26" s="129">
        <f t="shared" si="2"/>
        <v>0.88693368646683202</v>
      </c>
    </row>
    <row r="27" spans="1:15" x14ac:dyDescent="0.25">
      <c r="A27" s="39"/>
      <c r="B27" s="134" t="s">
        <v>91</v>
      </c>
      <c r="C27" s="135">
        <v>611115</v>
      </c>
      <c r="D27" s="145">
        <f>SUM('Obrazac 2. SUD'!D25+'Obrazac 2. IPA-2012'!D25+'obrazac2-'!D25+'OBRAZAC 2- IPA 2013'!D25)</f>
        <v>653000</v>
      </c>
      <c r="E27" s="145">
        <f>SUM('Obrazac 2. SUD'!E25+'Obrazac 2. IPA-2012'!E25+'obrazac2-'!E25+'OBRAZAC 2- IPA 2013'!E25)</f>
        <v>26000</v>
      </c>
      <c r="F27" s="145">
        <f t="shared" si="0"/>
        <v>679000</v>
      </c>
      <c r="G27" s="148">
        <v>724745</v>
      </c>
      <c r="H27" s="149">
        <v>724914</v>
      </c>
      <c r="I27" s="128">
        <f t="shared" si="1"/>
        <v>1.0673711340206185</v>
      </c>
      <c r="J27" s="129">
        <f t="shared" si="2"/>
        <v>0.99976686889755195</v>
      </c>
      <c r="O27">
        <v>0</v>
      </c>
    </row>
    <row r="28" spans="1:15" x14ac:dyDescent="0.25">
      <c r="A28" s="39"/>
      <c r="B28" s="134" t="s">
        <v>92</v>
      </c>
      <c r="C28" s="135">
        <v>611116</v>
      </c>
      <c r="D28" s="145">
        <f>SUM('Obrazac 2. SUD'!D26+'Obrazac 2. IPA-2012'!D26+'obrazac2-'!D26+'OBRAZAC 2- IPA 2013'!D26)</f>
        <v>20000</v>
      </c>
      <c r="E28" s="145">
        <f>SUM('Obrazac 2. SUD'!E26+'Obrazac 2. IPA-2012'!E26+'obrazac2-'!E26+'OBRAZAC 2- IPA 2013'!E26)</f>
        <v>1000</v>
      </c>
      <c r="F28" s="145">
        <f t="shared" si="0"/>
        <v>21000</v>
      </c>
      <c r="G28" s="148">
        <v>12207</v>
      </c>
      <c r="H28" s="149">
        <v>19471</v>
      </c>
      <c r="I28" s="128">
        <f t="shared" si="1"/>
        <v>0.58128571428571429</v>
      </c>
      <c r="J28" s="129">
        <f t="shared" si="2"/>
        <v>0.62693236094704941</v>
      </c>
    </row>
    <row r="29" spans="1:15" x14ac:dyDescent="0.25">
      <c r="A29" s="39"/>
      <c r="B29" s="134" t="s">
        <v>93</v>
      </c>
      <c r="C29" s="135">
        <v>611117</v>
      </c>
      <c r="D29" s="145">
        <f>SUM('Obrazac 2. SUD'!D27+'Obrazac 2. IPA-2012'!D27+'obrazac2-'!D27+'OBRAZAC 2- IPA 2013'!D27)</f>
        <v>250000</v>
      </c>
      <c r="E29" s="145">
        <f>SUM('Obrazac 2. SUD'!E27+'Obrazac 2. IPA-2012'!E27+'obrazac2-'!E27+'OBRAZAC 2- IPA 2013'!E27)</f>
        <v>14000</v>
      </c>
      <c r="F29" s="145">
        <f t="shared" si="0"/>
        <v>264000</v>
      </c>
      <c r="G29" s="148">
        <v>201961</v>
      </c>
      <c r="H29" s="149">
        <v>182120</v>
      </c>
      <c r="I29" s="128">
        <f t="shared" si="1"/>
        <v>0.76500378787878787</v>
      </c>
      <c r="J29" s="129">
        <f t="shared" si="2"/>
        <v>1.1089446518778827</v>
      </c>
    </row>
    <row r="30" spans="1:15" x14ac:dyDescent="0.25">
      <c r="A30" s="39"/>
      <c r="B30" s="134" t="s">
        <v>94</v>
      </c>
      <c r="C30" s="135">
        <v>611118</v>
      </c>
      <c r="D30" s="145">
        <f>SUM('Obrazac 2. SUD'!D28+'Obrazac 2. IPA-2012'!D28+'obrazac2-'!D28+'OBRAZAC 2- IPA 2013'!D28)</f>
        <v>30000</v>
      </c>
      <c r="E30" s="145">
        <f>SUM('Obrazac 2. SUD'!E28+'Obrazac 2. IPA-2012'!E28+'obrazac2-'!E28+'OBRAZAC 2- IPA 2013'!E28)</f>
        <v>0</v>
      </c>
      <c r="F30" s="145">
        <f t="shared" si="0"/>
        <v>30000</v>
      </c>
      <c r="G30" s="148">
        <v>28870</v>
      </c>
      <c r="H30" s="149">
        <v>29103</v>
      </c>
      <c r="I30" s="128">
        <f t="shared" si="1"/>
        <v>0.96233333333333337</v>
      </c>
      <c r="J30" s="129">
        <f t="shared" si="2"/>
        <v>0.99199395251348654</v>
      </c>
    </row>
    <row r="31" spans="1:15" x14ac:dyDescent="0.25">
      <c r="A31" s="39"/>
      <c r="B31" s="134" t="s">
        <v>95</v>
      </c>
      <c r="C31" s="135">
        <v>611119</v>
      </c>
      <c r="D31" s="145">
        <f>SUM('Obrazac 2. SUD'!D29+'Obrazac 2. IPA-2012'!D29+'obrazac2-'!D29+'OBRAZAC 2- IPA 2013'!D29)</f>
        <v>20000</v>
      </c>
      <c r="E31" s="145">
        <f>SUM('Obrazac 2. SUD'!E29+'Obrazac 2. IPA-2012'!E29+'obrazac2-'!E29+'OBRAZAC 2- IPA 2013'!E29)</f>
        <v>0</v>
      </c>
      <c r="F31" s="145">
        <f t="shared" si="0"/>
        <v>20000</v>
      </c>
      <c r="G31" s="148">
        <v>13706</v>
      </c>
      <c r="H31" s="149">
        <v>13450</v>
      </c>
      <c r="I31" s="128">
        <f t="shared" si="1"/>
        <v>0.68530000000000002</v>
      </c>
      <c r="J31" s="129">
        <f t="shared" si="2"/>
        <v>1.0190334572490707</v>
      </c>
    </row>
    <row r="32" spans="1:15" x14ac:dyDescent="0.25">
      <c r="A32" s="39"/>
      <c r="B32" s="134" t="s">
        <v>96</v>
      </c>
      <c r="C32" s="135">
        <v>611122</v>
      </c>
      <c r="D32" s="145">
        <f>SUM('Obrazac 2. SUD'!D30+'Obrazac 2. IPA-2012'!D30+'obrazac2-'!D30+'OBRAZAC 2- IPA 2013'!D30)</f>
        <v>600000</v>
      </c>
      <c r="E32" s="145">
        <f>SUM('Obrazac 2. SUD'!E30+'Obrazac 2. IPA-2012'!E30+'obrazac2-'!E30+'OBRAZAC 2- IPA 2013'!E30)</f>
        <v>31000</v>
      </c>
      <c r="F32" s="145">
        <f t="shared" si="0"/>
        <v>631000</v>
      </c>
      <c r="G32" s="148">
        <v>592577</v>
      </c>
      <c r="H32" s="149">
        <v>602492</v>
      </c>
      <c r="I32" s="128">
        <f t="shared" si="1"/>
        <v>0.93910776545166408</v>
      </c>
      <c r="J32" s="129">
        <f t="shared" si="2"/>
        <v>0.98354334995319437</v>
      </c>
    </row>
    <row r="33" spans="1:10" x14ac:dyDescent="0.25">
      <c r="A33" s="39"/>
      <c r="B33" s="134" t="s">
        <v>97</v>
      </c>
      <c r="C33" s="135">
        <v>611123</v>
      </c>
      <c r="D33" s="145">
        <f>SUM('Obrazac 2. SUD'!D31+'Obrazac 2. IPA-2012'!D31+'obrazac2-'!D31+'OBRAZAC 2- IPA 2013'!D31)</f>
        <v>2310000</v>
      </c>
      <c r="E33" s="145">
        <f>SUM('Obrazac 2. SUD'!E31+'Obrazac 2. IPA-2012'!E31+'obrazac2-'!E31+'OBRAZAC 2- IPA 2013'!E31)</f>
        <v>118000</v>
      </c>
      <c r="F33" s="145">
        <f t="shared" si="0"/>
        <v>2428000</v>
      </c>
      <c r="G33" s="148">
        <v>2350242</v>
      </c>
      <c r="H33" s="149">
        <v>2347468</v>
      </c>
      <c r="I33" s="128">
        <f t="shared" si="1"/>
        <v>0.96797446457990111</v>
      </c>
      <c r="J33" s="129">
        <f t="shared" si="2"/>
        <v>1.0011816987494611</v>
      </c>
    </row>
    <row r="34" spans="1:10" x14ac:dyDescent="0.25">
      <c r="A34" s="39"/>
      <c r="B34" s="134" t="s">
        <v>98</v>
      </c>
      <c r="C34" s="135">
        <v>611124</v>
      </c>
      <c r="D34" s="145">
        <f>SUM('Obrazac 2. SUD'!D32+'Obrazac 2. IPA-2012'!D32+'obrazac2-'!D32+'OBRAZAC 2- IPA 2013'!D32)</f>
        <v>1700000</v>
      </c>
      <c r="E34" s="145">
        <f>SUM('Obrazac 2. SUD'!E32+'Obrazac 2. IPA-2012'!E32+'obrazac2-'!E32+'OBRAZAC 2- IPA 2013'!E32)</f>
        <v>81000</v>
      </c>
      <c r="F34" s="145">
        <f t="shared" si="0"/>
        <v>1781000</v>
      </c>
      <c r="G34" s="148">
        <v>1660833</v>
      </c>
      <c r="H34" s="149">
        <v>1659195</v>
      </c>
      <c r="I34" s="128">
        <f t="shared" si="1"/>
        <v>0.93252835485682206</v>
      </c>
      <c r="J34" s="129">
        <f t="shared" si="2"/>
        <v>1.0009872257329608</v>
      </c>
    </row>
    <row r="35" spans="1:10" x14ac:dyDescent="0.25">
      <c r="A35" s="39"/>
      <c r="B35" s="134" t="s">
        <v>99</v>
      </c>
      <c r="C35" s="135">
        <v>611125</v>
      </c>
      <c r="D35" s="145">
        <f>SUM('Obrazac 2. SUD'!D33+'Obrazac 2. IPA-2012'!D33+'obrazac2-'!D33+'OBRAZAC 2- IPA 2013'!D33)</f>
        <v>200000</v>
      </c>
      <c r="E35" s="145">
        <f>SUM('Obrazac 2. SUD'!E33+'Obrazac 2. IPA-2012'!E33+'obrazac2-'!E33+'OBRAZAC 2- IPA 2013'!E33)</f>
        <v>8500</v>
      </c>
      <c r="F35" s="145">
        <f t="shared" si="0"/>
        <v>208500</v>
      </c>
      <c r="G35" s="148">
        <v>188723</v>
      </c>
      <c r="H35" s="149">
        <v>192514</v>
      </c>
      <c r="I35" s="128">
        <f t="shared" si="1"/>
        <v>0.9051462829736211</v>
      </c>
      <c r="J35" s="129">
        <f t="shared" si="2"/>
        <v>0.98030792565735481</v>
      </c>
    </row>
    <row r="36" spans="1:10" x14ac:dyDescent="0.25">
      <c r="A36" s="39"/>
      <c r="B36" s="134" t="s">
        <v>100</v>
      </c>
      <c r="C36" s="135">
        <v>611126</v>
      </c>
      <c r="D36" s="145">
        <f>SUM('Obrazac 2. SUD'!D34+'Obrazac 2. IPA-2012'!D34+'obrazac2-'!D34+'OBRAZAC 2- IPA 2013'!D34)</f>
        <v>30000</v>
      </c>
      <c r="E36" s="145">
        <f>SUM('Obrazac 2. SUD'!E34+'Obrazac 2. IPA-2012'!E34+'obrazac2-'!E34+'OBRAZAC 2- IPA 2013'!E34)</f>
        <v>3600</v>
      </c>
      <c r="F36" s="145">
        <f t="shared" si="0"/>
        <v>33600</v>
      </c>
      <c r="G36" s="148">
        <v>32717</v>
      </c>
      <c r="H36" s="149">
        <v>28408</v>
      </c>
      <c r="I36" s="128">
        <f t="shared" si="1"/>
        <v>0.97372023809523811</v>
      </c>
      <c r="J36" s="129">
        <f t="shared" si="2"/>
        <v>1.1516826246127851</v>
      </c>
    </row>
    <row r="37" spans="1:10" x14ac:dyDescent="0.25">
      <c r="A37" s="39"/>
      <c r="B37" s="134" t="s">
        <v>101</v>
      </c>
      <c r="C37" s="135">
        <v>611127</v>
      </c>
      <c r="D37" s="145">
        <f>SUM('Obrazac 2. SUD'!D35+'Obrazac 2. IPA-2012'!D35+'obrazac2-'!D35+'OBRAZAC 2- IPA 2013'!D35)</f>
        <v>0</v>
      </c>
      <c r="E37" s="145">
        <f>SUM('Obrazac 2. SUD'!E35+'Obrazac 2. IPA-2012'!E35+'obrazac2-'!E35+'OBRAZAC 2- IPA 2013'!E35)</f>
        <v>0</v>
      </c>
      <c r="F37" s="145">
        <f t="shared" si="0"/>
        <v>0</v>
      </c>
      <c r="G37" s="148">
        <f>SUM('Obrazac 2. SUD'!G35+'Obrazac 2. IPA-2012'!G35+'obrazac2-'!G35+'OBRAZAC 2- IPA 2013'!G35)</f>
        <v>0</v>
      </c>
      <c r="H37" s="149">
        <f>SUM('Obrazac 2. SUD'!H35+'Obrazac 2. IPA-2012'!H35+'obrazac2-'!H35+'OBRAZAC 2- IPA 2013'!H35)</f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39"/>
      <c r="B38" s="134" t="s">
        <v>102</v>
      </c>
      <c r="C38" s="135">
        <v>611132</v>
      </c>
      <c r="D38" s="145">
        <f>SUM('Obrazac 2. SUD'!D36+'Obrazac 2. IPA-2012'!D36+'obrazac2-'!D36+'OBRAZAC 2- IPA 2013'!D36)</f>
        <v>30000</v>
      </c>
      <c r="E38" s="145">
        <f>SUM('Obrazac 2. SUD'!E36+'Obrazac 2. IPA-2012'!E36+'obrazac2-'!E36+'OBRAZAC 2- IPA 2013'!E36)</f>
        <v>1270</v>
      </c>
      <c r="F38" s="145">
        <f t="shared" si="0"/>
        <v>31270</v>
      </c>
      <c r="G38" s="148">
        <v>28060</v>
      </c>
      <c r="H38" s="149">
        <v>28102</v>
      </c>
      <c r="I38" s="128">
        <f t="shared" si="1"/>
        <v>0.89734569875279824</v>
      </c>
      <c r="J38" s="129">
        <f t="shared" si="2"/>
        <v>0.99850544445235212</v>
      </c>
    </row>
    <row r="39" spans="1:10" x14ac:dyDescent="0.25">
      <c r="A39" s="39"/>
      <c r="B39" s="134" t="s">
        <v>103</v>
      </c>
      <c r="C39" s="135">
        <v>611141</v>
      </c>
      <c r="D39" s="145">
        <f>SUM('Obrazac 2. SUD'!D37+'Obrazac 2. IPA-2012'!D37+'obrazac2-'!D37+'OBRAZAC 2- IPA 2013'!D37)</f>
        <v>26000</v>
      </c>
      <c r="E39" s="145">
        <f>SUM('Obrazac 2. SUD'!E37+'Obrazac 2. IPA-2012'!E37+'obrazac2-'!E37+'OBRAZAC 2- IPA 2013'!E37)</f>
        <v>0</v>
      </c>
      <c r="F39" s="145">
        <f t="shared" si="0"/>
        <v>26000</v>
      </c>
      <c r="G39" s="148">
        <v>25954</v>
      </c>
      <c r="H39" s="149">
        <v>39043</v>
      </c>
      <c r="I39" s="128">
        <f t="shared" si="1"/>
        <v>0.99823076923076925</v>
      </c>
      <c r="J39" s="129">
        <f t="shared" si="2"/>
        <v>0.66475424531926341</v>
      </c>
    </row>
    <row r="40" spans="1:10" x14ac:dyDescent="0.25">
      <c r="A40" s="122">
        <v>5</v>
      </c>
      <c r="B40" s="108" t="s">
        <v>29</v>
      </c>
      <c r="C40" s="109">
        <v>611200</v>
      </c>
      <c r="D40" s="125">
        <f>SUM('Obrazac 2. SUD'!D38+'Obrazac 2. IPA-2012'!D38+'obrazac2-'!D38+'OBRAZAC 2- IPA 2013'!D38)</f>
        <v>780000</v>
      </c>
      <c r="E40" s="125">
        <f>SUM('Obrazac 2. SUD'!E38+'Obrazac 2. IPA-2012'!E38+'obrazac2-'!E38+'OBRAZAC 2- IPA 2013'!E38)</f>
        <v>75431</v>
      </c>
      <c r="F40" s="125">
        <f t="shared" si="0"/>
        <v>855431</v>
      </c>
      <c r="G40" s="151">
        <v>750985</v>
      </c>
      <c r="H40" s="152">
        <v>742147</v>
      </c>
      <c r="I40" s="114">
        <f t="shared" si="1"/>
        <v>0.87790248424478423</v>
      </c>
      <c r="J40" s="115">
        <f t="shared" si="2"/>
        <v>1.0119086919437794</v>
      </c>
    </row>
    <row r="41" spans="1:10" x14ac:dyDescent="0.25">
      <c r="A41" s="45"/>
      <c r="B41" s="134" t="s">
        <v>104</v>
      </c>
      <c r="C41" s="138">
        <v>611211</v>
      </c>
      <c r="D41" s="145">
        <f>SUM('Obrazac 2. SUD'!D39+'Obrazac 2. IPA-2012'!D39+'obrazac2-'!D39+'OBRAZAC 2- IPA 2013'!D39)</f>
        <v>115000</v>
      </c>
      <c r="E41" s="145">
        <f>SUM('Obrazac 2. SUD'!E39+'Obrazac 2. IPA-2012'!E39+'obrazac2-'!E39+'OBRAZAC 2- IPA 2013'!E39)</f>
        <v>9000</v>
      </c>
      <c r="F41" s="145">
        <f t="shared" si="0"/>
        <v>124000</v>
      </c>
      <c r="G41" s="148">
        <v>105616</v>
      </c>
      <c r="H41" s="149">
        <v>108695</v>
      </c>
      <c r="I41" s="128">
        <f t="shared" si="1"/>
        <v>0.851741935483871</v>
      </c>
      <c r="J41" s="129">
        <f t="shared" si="2"/>
        <v>0.97167303003818017</v>
      </c>
    </row>
    <row r="42" spans="1:10" x14ac:dyDescent="0.25">
      <c r="A42" s="45"/>
      <c r="B42" s="134" t="s">
        <v>105</v>
      </c>
      <c r="C42" s="138">
        <v>611213</v>
      </c>
      <c r="D42" s="145">
        <f>SUM('Obrazac 2. SUD'!D40+'Obrazac 2. IPA-2012'!D40+'obrazac2-'!D40+'OBRAZAC 2- IPA 2013'!D40)</f>
        <v>0</v>
      </c>
      <c r="E42" s="145">
        <f>SUM('Obrazac 2. SUD'!E40+'Obrazac 2. IPA-2012'!E40+'obrazac2-'!E40+'OBRAZAC 2- IPA 2013'!E40)</f>
        <v>0</v>
      </c>
      <c r="F42" s="145">
        <f t="shared" si="0"/>
        <v>0</v>
      </c>
      <c r="G42" s="148">
        <f>SUM('Obrazac 2. SUD'!G40+'Obrazac 2. IPA-2012'!G40+'obrazac2-'!G40+'OBRAZAC 2- IPA 2013'!G40)</f>
        <v>0</v>
      </c>
      <c r="H42" s="149">
        <f>SUM('Obrazac 2. SUD'!H40+'Obrazac 2. IPA-2012'!H40+'obrazac2-'!H40+'OBRAZAC 2- IPA 2013'!H40)</f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106</v>
      </c>
      <c r="C43" s="138">
        <v>611214</v>
      </c>
      <c r="D43" s="145">
        <f>SUM('Obrazac 2. SUD'!D41+'Obrazac 2. IPA-2012'!D41+'obrazac2-'!D41+'OBRAZAC 2- IPA 2013'!D41)</f>
        <v>0</v>
      </c>
      <c r="E43" s="145">
        <f>SUM('Obrazac 2. SUD'!E41+'Obrazac 2. IPA-2012'!E41+'obrazac2-'!E41+'OBRAZAC 2- IPA 2013'!E41)</f>
        <v>0</v>
      </c>
      <c r="F43" s="145">
        <f t="shared" si="0"/>
        <v>0</v>
      </c>
      <c r="G43" s="148">
        <f>SUM('Obrazac 2. SUD'!G41+'Obrazac 2. IPA-2012'!G41+'obrazac2-'!G41+'OBRAZAC 2- IPA 2013'!G41)</f>
        <v>0</v>
      </c>
      <c r="H43" s="149">
        <f>SUM('Obrazac 2. SUD'!H41+'Obrazac 2. IPA-2012'!H41+'obrazac2-'!H41+'OBRAZAC 2- IPA 2013'!H41)</f>
        <v>0</v>
      </c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107</v>
      </c>
      <c r="C44" s="138">
        <v>611216</v>
      </c>
      <c r="D44" s="145">
        <f>SUM('Obrazac 2. SUD'!D42+'Obrazac 2. IPA-2012'!D42+'obrazac2-'!D42+'OBRAZAC 2- IPA 2013'!D42)</f>
        <v>0</v>
      </c>
      <c r="E44" s="145">
        <f>SUM('Obrazac 2. SUD'!E42+'Obrazac 2. IPA-2012'!E42+'obrazac2-'!E42+'OBRAZAC 2- IPA 2013'!E42)</f>
        <v>0</v>
      </c>
      <c r="F44" s="145">
        <f t="shared" si="0"/>
        <v>0</v>
      </c>
      <c r="G44" s="148">
        <f>SUM('Obrazac 2. SUD'!G42+'Obrazac 2. IPA-2012'!G42+'obrazac2-'!G42+'OBRAZAC 2- IPA 2013'!G42)</f>
        <v>0</v>
      </c>
      <c r="H44" s="149">
        <f>SUM('Obrazac 2. SUD'!H42+'Obrazac 2. IPA-2012'!H42+'obrazac2-'!H42+'OBRAZAC 2- IPA 2013'!H42)</f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108</v>
      </c>
      <c r="C45" s="138">
        <v>611221</v>
      </c>
      <c r="D45" s="145">
        <f>SUM('Obrazac 2. SUD'!D43+'Obrazac 2. IPA-2012'!D43+'obrazac2-'!D43+'OBRAZAC 2- IPA 2013'!D43)</f>
        <v>187000</v>
      </c>
      <c r="E45" s="145">
        <f>SUM('Obrazac 2. SUD'!E43+'Obrazac 2. IPA-2012'!E43+'obrazac2-'!E43+'OBRAZAC 2- IPA 2013'!E43)</f>
        <v>14000</v>
      </c>
      <c r="F45" s="145">
        <f t="shared" si="0"/>
        <v>201000</v>
      </c>
      <c r="G45" s="148">
        <v>166227</v>
      </c>
      <c r="H45" s="149">
        <v>167461</v>
      </c>
      <c r="I45" s="128">
        <f t="shared" si="1"/>
        <v>0.82699999999999996</v>
      </c>
      <c r="J45" s="129">
        <f t="shared" si="2"/>
        <v>0.99263112008169063</v>
      </c>
    </row>
    <row r="46" spans="1:10" x14ac:dyDescent="0.25">
      <c r="A46" s="45"/>
      <c r="B46" s="134" t="s">
        <v>109</v>
      </c>
      <c r="C46" s="138">
        <v>611224</v>
      </c>
      <c r="D46" s="145">
        <f>SUM('Obrazac 2. SUD'!D44+'Obrazac 2. IPA-2012'!D44+'obrazac2-'!D44+'OBRAZAC 2- IPA 2013'!D44)</f>
        <v>271000</v>
      </c>
      <c r="E46" s="145">
        <f>SUM('Obrazac 2. SUD'!E44+'Obrazac 2. IPA-2012'!E44+'obrazac2-'!E44+'OBRAZAC 2- IPA 2013'!E44)</f>
        <v>33131</v>
      </c>
      <c r="F46" s="145">
        <f t="shared" si="0"/>
        <v>304131</v>
      </c>
      <c r="G46" s="148">
        <v>261024</v>
      </c>
      <c r="H46" s="149">
        <v>264792</v>
      </c>
      <c r="I46" s="128">
        <f t="shared" si="1"/>
        <v>0.8582617358967024</v>
      </c>
      <c r="J46" s="129">
        <f t="shared" si="2"/>
        <v>0.98576996283875651</v>
      </c>
    </row>
    <row r="47" spans="1:10" x14ac:dyDescent="0.25">
      <c r="A47" s="45"/>
      <c r="B47" s="134" t="s">
        <v>110</v>
      </c>
      <c r="C47" s="138">
        <v>611225</v>
      </c>
      <c r="D47" s="145">
        <f>SUM('Obrazac 2. SUD'!D45+'Obrazac 2. IPA-2012'!D45+'obrazac2-'!D45+'OBRAZAC 2- IPA 2013'!D45)</f>
        <v>21000</v>
      </c>
      <c r="E47" s="145">
        <f>SUM('Obrazac 2. SUD'!E45+'Obrazac 2. IPA-2012'!E45+'obrazac2-'!E45+'OBRAZAC 2- IPA 2013'!E45)</f>
        <v>0</v>
      </c>
      <c r="F47" s="145">
        <f t="shared" si="0"/>
        <v>21000</v>
      </c>
      <c r="G47" s="148">
        <v>22294</v>
      </c>
      <c r="H47" s="149">
        <v>8971</v>
      </c>
      <c r="I47" s="128">
        <f t="shared" si="1"/>
        <v>1.0616190476190477</v>
      </c>
      <c r="J47" s="129">
        <f t="shared" si="2"/>
        <v>2.4851187158622228</v>
      </c>
    </row>
    <row r="48" spans="1:10" x14ac:dyDescent="0.25">
      <c r="A48" s="45"/>
      <c r="B48" s="134" t="s">
        <v>111</v>
      </c>
      <c r="C48" s="138">
        <v>611226</v>
      </c>
      <c r="D48" s="145">
        <f>SUM('Obrazac 2. SUD'!D46+'Obrazac 2. IPA-2012'!D46+'obrazac2-'!D46+'OBRAZAC 2- IPA 2013'!D46)</f>
        <v>18000</v>
      </c>
      <c r="E48" s="145">
        <f>SUM('Obrazac 2. SUD'!E46+'Obrazac 2. IPA-2012'!E46+'obrazac2-'!E46+'OBRAZAC 2- IPA 2013'!E46)</f>
        <v>0</v>
      </c>
      <c r="F48" s="145">
        <f t="shared" si="0"/>
        <v>18000</v>
      </c>
      <c r="G48" s="148">
        <v>17179</v>
      </c>
      <c r="H48" s="149">
        <v>13280</v>
      </c>
      <c r="I48" s="128">
        <f t="shared" si="1"/>
        <v>0.95438888888888884</v>
      </c>
      <c r="J48" s="129">
        <f t="shared" si="2"/>
        <v>1.2935993975903615</v>
      </c>
    </row>
    <row r="49" spans="1:10" x14ac:dyDescent="0.25">
      <c r="A49" s="45"/>
      <c r="B49" s="134" t="s">
        <v>112</v>
      </c>
      <c r="C49" s="138">
        <v>611227</v>
      </c>
      <c r="D49" s="145">
        <f>SUM('Obrazac 2. SUD'!D47+'Obrazac 2. IPA-2012'!D47+'obrazac2-'!D47+'OBRAZAC 2- IPA 2013'!D47)</f>
        <v>12000</v>
      </c>
      <c r="E49" s="145">
        <f>SUM('Obrazac 2. SUD'!E47+'Obrazac 2. IPA-2012'!E47+'obrazac2-'!E47+'OBRAZAC 2- IPA 2013'!E47)</f>
        <v>0</v>
      </c>
      <c r="F49" s="145">
        <f t="shared" si="0"/>
        <v>12000</v>
      </c>
      <c r="G49" s="148">
        <v>17598</v>
      </c>
      <c r="H49" s="149">
        <v>17430</v>
      </c>
      <c r="I49" s="128">
        <f t="shared" si="1"/>
        <v>1.4664999999999999</v>
      </c>
      <c r="J49" s="129">
        <f t="shared" si="2"/>
        <v>1.0096385542168675</v>
      </c>
    </row>
    <row r="50" spans="1:10" x14ac:dyDescent="0.25">
      <c r="A50" s="45"/>
      <c r="B50" s="134" t="s">
        <v>252</v>
      </c>
      <c r="C50" s="138">
        <v>611228</v>
      </c>
      <c r="D50" s="145">
        <f>SUM('Obrazac 2. SUD'!D48+'Obrazac 2. IPA-2012'!D48+'obrazac2-'!D48+'OBRAZAC 2- IPA 2013'!D48)</f>
        <v>0</v>
      </c>
      <c r="E50" s="145">
        <f>SUM('Obrazac 2. SUD'!E48+'Obrazac 2. IPA-2012'!E48+'obrazac2-'!E48+'OBRAZAC 2- IPA 2013'!E48)</f>
        <v>0</v>
      </c>
      <c r="F50" s="145">
        <f t="shared" si="0"/>
        <v>0</v>
      </c>
      <c r="G50" s="148">
        <v>5028</v>
      </c>
      <c r="H50" s="149">
        <f>SUM('Obrazac 2. SUD'!H48+'Obrazac 2. IPA-2012'!H48+'obrazac2-'!H48+'OBRAZAC 2- IPA 2013'!H48)</f>
        <v>2490</v>
      </c>
      <c r="I50" s="128" t="e">
        <f t="shared" si="1"/>
        <v>#DIV/0!</v>
      </c>
      <c r="J50" s="129">
        <f t="shared" si="2"/>
        <v>2.0192771084337351</v>
      </c>
    </row>
    <row r="51" spans="1:10" x14ac:dyDescent="0.25">
      <c r="A51" s="45"/>
      <c r="B51" s="134" t="s">
        <v>113</v>
      </c>
      <c r="C51" s="138">
        <v>611272</v>
      </c>
      <c r="D51" s="145">
        <f>SUM('Obrazac 2. SUD'!D49+'Obrazac 2. IPA-2012'!D49+'obrazac2-'!D49+'OBRAZAC 2- IPA 2013'!D49)</f>
        <v>22000</v>
      </c>
      <c r="E51" s="145">
        <f>SUM('Obrazac 2. SUD'!E49+'Obrazac 2. IPA-2012'!E49+'obrazac2-'!E49+'OBRAZAC 2- IPA 2013'!E49)</f>
        <v>3000</v>
      </c>
      <c r="F51" s="145">
        <f t="shared" si="0"/>
        <v>25000</v>
      </c>
      <c r="G51" s="148">
        <v>23738</v>
      </c>
      <c r="H51" s="149">
        <v>24146</v>
      </c>
      <c r="I51" s="128">
        <f t="shared" si="1"/>
        <v>0.94952000000000003</v>
      </c>
      <c r="J51" s="129">
        <f t="shared" si="2"/>
        <v>0.98310279135260503</v>
      </c>
    </row>
    <row r="52" spans="1:10" x14ac:dyDescent="0.25">
      <c r="A52" s="45"/>
      <c r="B52" s="134" t="s">
        <v>114</v>
      </c>
      <c r="C52" s="138">
        <v>611273</v>
      </c>
      <c r="D52" s="145">
        <f>SUM('Obrazac 2. SUD'!D50+'Obrazac 2. IPA-2012'!D50+'obrazac2-'!D50+'OBRAZAC 2- IPA 2013'!D50)</f>
        <v>72000</v>
      </c>
      <c r="E52" s="145">
        <f>SUM('Obrazac 2. SUD'!E50+'Obrazac 2. IPA-2012'!E50+'obrazac2-'!E50+'OBRAZAC 2- IPA 2013'!E50)</f>
        <v>9000</v>
      </c>
      <c r="F52" s="145">
        <f t="shared" si="0"/>
        <v>81000</v>
      </c>
      <c r="G52" s="148">
        <v>73677</v>
      </c>
      <c r="H52" s="149">
        <v>75131</v>
      </c>
      <c r="I52" s="128">
        <f t="shared" si="1"/>
        <v>0.90959259259259262</v>
      </c>
      <c r="J52" s="129">
        <f t="shared" si="2"/>
        <v>0.98064713633520117</v>
      </c>
    </row>
    <row r="53" spans="1:10" x14ac:dyDescent="0.25">
      <c r="A53" s="45"/>
      <c r="B53" s="134" t="s">
        <v>115</v>
      </c>
      <c r="C53" s="138">
        <v>611274</v>
      </c>
      <c r="D53" s="145">
        <f>SUM('Obrazac 2. SUD'!D51+'Obrazac 2. IPA-2012'!D51+'obrazac2-'!D51+'OBRAZAC 2- IPA 2013'!D51)</f>
        <v>50000</v>
      </c>
      <c r="E53" s="145">
        <f>SUM('Obrazac 2. SUD'!E51+'Obrazac 2. IPA-2012'!E51+'obrazac2-'!E51+'OBRAZAC 2- IPA 2013'!E51)</f>
        <v>6000</v>
      </c>
      <c r="F53" s="145">
        <f t="shared" si="0"/>
        <v>56000</v>
      </c>
      <c r="G53" s="148">
        <v>50932</v>
      </c>
      <c r="H53" s="149">
        <v>51979</v>
      </c>
      <c r="I53" s="128">
        <f t="shared" si="1"/>
        <v>0.90949999999999998</v>
      </c>
      <c r="J53" s="129">
        <f t="shared" si="2"/>
        <v>0.97985725004328672</v>
      </c>
    </row>
    <row r="54" spans="1:10" x14ac:dyDescent="0.25">
      <c r="A54" s="45"/>
      <c r="B54" s="134" t="s">
        <v>116</v>
      </c>
      <c r="C54" s="138">
        <v>611275</v>
      </c>
      <c r="D54" s="145">
        <f>SUM('Obrazac 2. SUD'!D52+'Obrazac 2. IPA-2012'!D52+'obrazac2-'!D52+'OBRAZAC 2- IPA 2013'!D52)</f>
        <v>6000</v>
      </c>
      <c r="E54" s="145">
        <f>SUM('Obrazac 2. SUD'!E52+'Obrazac 2. IPA-2012'!E52+'obrazac2-'!E52+'OBRAZAC 2- IPA 2013'!E52)</f>
        <v>600</v>
      </c>
      <c r="F54" s="145">
        <f t="shared" si="0"/>
        <v>6600</v>
      </c>
      <c r="G54" s="148">
        <v>5237</v>
      </c>
      <c r="H54" s="149">
        <v>5663</v>
      </c>
      <c r="I54" s="128">
        <f t="shared" si="1"/>
        <v>0.79348484848484846</v>
      </c>
      <c r="J54" s="129">
        <f t="shared" si="2"/>
        <v>0.92477485431749951</v>
      </c>
    </row>
    <row r="55" spans="1:10" x14ac:dyDescent="0.25">
      <c r="A55" s="45"/>
      <c r="B55" s="134" t="s">
        <v>117</v>
      </c>
      <c r="C55" s="138">
        <v>611276</v>
      </c>
      <c r="D55" s="145">
        <f>SUM('Obrazac 2. SUD'!D53+'Obrazac 2. IPA-2012'!D53+'obrazac2-'!D53+'OBRAZAC 2- IPA 2013'!D53)</f>
        <v>6000</v>
      </c>
      <c r="E55" s="145">
        <f>SUM('Obrazac 2. SUD'!E53+'Obrazac 2. IPA-2012'!E53+'obrazac2-'!E53+'OBRAZAC 2- IPA 2013'!E53)</f>
        <v>700</v>
      </c>
      <c r="F55" s="145">
        <f t="shared" si="0"/>
        <v>6700</v>
      </c>
      <c r="G55" s="148">
        <v>2435</v>
      </c>
      <c r="H55" s="149">
        <v>2109</v>
      </c>
      <c r="I55" s="128">
        <f t="shared" si="1"/>
        <v>0.36343283582089553</v>
      </c>
      <c r="J55" s="129">
        <f t="shared" si="2"/>
        <v>1.1545756282598387</v>
      </c>
    </row>
    <row r="56" spans="1:10" x14ac:dyDescent="0.25">
      <c r="A56" s="45"/>
      <c r="B56" s="134" t="s">
        <v>118</v>
      </c>
      <c r="C56" s="138">
        <v>611277</v>
      </c>
      <c r="D56" s="145">
        <f>SUM('Obrazac 2. SUD'!D54+'Obrazac 2. IPA-2012'!D54+'obrazac2-'!D54+'OBRAZAC 2- IPA 2013'!D54)</f>
        <v>0</v>
      </c>
      <c r="E56" s="145">
        <f>SUM('Obrazac 2. SUD'!E54+'Obrazac 2. IPA-2012'!E54+'obrazac2-'!E54+'OBRAZAC 2- IPA 2013'!E54)</f>
        <v>0</v>
      </c>
      <c r="F56" s="145">
        <f t="shared" si="0"/>
        <v>0</v>
      </c>
      <c r="G56" s="148">
        <f>SUM('Obrazac 2. SUD'!G54+'Obrazac 2. IPA-2012'!G54+'obrazac2-'!G54+'OBRAZAC 2- IPA 2013'!G54)</f>
        <v>0</v>
      </c>
      <c r="H56" s="149">
        <f>SUM('Obrazac 2. SUD'!H54+'Obrazac 2. IPA-2012'!H54+'obrazac2-'!H54+'OBRAZAC 2- IPA 2013'!H54)</f>
        <v>0</v>
      </c>
      <c r="I56" s="128" t="e">
        <f t="shared" si="1"/>
        <v>#DIV/0!</v>
      </c>
      <c r="J56" s="129" t="e">
        <f t="shared" si="2"/>
        <v>#DIV/0!</v>
      </c>
    </row>
    <row r="57" spans="1:10" x14ac:dyDescent="0.25">
      <c r="A57" s="45"/>
      <c r="B57" s="134" t="s">
        <v>119</v>
      </c>
      <c r="C57" s="138">
        <v>611291</v>
      </c>
      <c r="D57" s="145">
        <f>SUM('Obrazac 2. SUD'!D55+'Obrazac 2. IPA-2012'!D55+'obrazac2-'!D55+'OBRAZAC 2- IPA 2013'!D55)</f>
        <v>0</v>
      </c>
      <c r="E57" s="145">
        <f>SUM('Obrazac 2. SUD'!E55+'Obrazac 2. IPA-2012'!E55+'obrazac2-'!E55+'OBRAZAC 2- IPA 2013'!E55)</f>
        <v>0</v>
      </c>
      <c r="F57" s="145">
        <f t="shared" si="0"/>
        <v>0</v>
      </c>
      <c r="G57" s="148">
        <f>SUM('Obrazac 2. SUD'!G55+'Obrazac 2. IPA-2012'!G55+'obrazac2-'!G55+'OBRAZAC 2- IPA 2013'!G55)</f>
        <v>0</v>
      </c>
      <c r="H57" s="149">
        <f>SUM('Obrazac 2. SUD'!H55+'Obrazac 2. IPA-2012'!H55+'obrazac2-'!H55+'OBRAZAC 2- IPA 2013'!H55)</f>
        <v>0</v>
      </c>
      <c r="I57" s="128" t="e">
        <f t="shared" si="1"/>
        <v>#DIV/0!</v>
      </c>
      <c r="J57" s="129" t="e">
        <f t="shared" si="2"/>
        <v>#DIV/0!</v>
      </c>
    </row>
    <row r="58" spans="1:10" ht="36.75" x14ac:dyDescent="0.25">
      <c r="A58" s="156">
        <v>6</v>
      </c>
      <c r="B58" s="106" t="s">
        <v>30</v>
      </c>
      <c r="C58" s="107">
        <v>613000</v>
      </c>
      <c r="D58" s="42">
        <f>SUM('Obrazac 2. SUD'!D56+'Obrazac 2. IPA-2012'!D56+'obrazac2-'!D56+'OBRAZAC 2- IPA 2013'!D56)</f>
        <v>4224000</v>
      </c>
      <c r="E58" s="42">
        <f>SUM('Obrazac 2. SUD'!E56+'Obrazac 2. IPA-2012'!E56+'obrazac2-'!E56+'OBRAZAC 2- IPA 2013'!E56)</f>
        <v>191675</v>
      </c>
      <c r="F58" s="42">
        <f t="shared" si="0"/>
        <v>4415675</v>
      </c>
      <c r="G58" s="80">
        <v>3915236</v>
      </c>
      <c r="H58" s="81">
        <v>4748599</v>
      </c>
      <c r="I58" s="154">
        <f t="shared" si="1"/>
        <v>0.88666761027475982</v>
      </c>
      <c r="J58" s="155">
        <f t="shared" si="2"/>
        <v>0.82450339563311204</v>
      </c>
    </row>
    <row r="59" spans="1:10" x14ac:dyDescent="0.25">
      <c r="A59" s="122">
        <v>7</v>
      </c>
      <c r="B59" s="108" t="s">
        <v>31</v>
      </c>
      <c r="C59" s="109">
        <v>613100</v>
      </c>
      <c r="D59" s="125">
        <f>SUM('Obrazac 2. SUD'!D57+'Obrazac 2. IPA-2012'!D57+'obrazac2-'!D57+'OBRAZAC 2- IPA 2013'!D57)</f>
        <v>31000</v>
      </c>
      <c r="E59" s="125">
        <f>SUM('Obrazac 2. SUD'!E57+'Obrazac 2. IPA-2012'!E57+'obrazac2-'!E57+'OBRAZAC 2- IPA 2013'!E57)</f>
        <v>1502</v>
      </c>
      <c r="F59" s="125">
        <f t="shared" si="0"/>
        <v>32502</v>
      </c>
      <c r="G59" s="151">
        <v>23547</v>
      </c>
      <c r="H59" s="152">
        <v>15104</v>
      </c>
      <c r="I59" s="114">
        <f t="shared" si="1"/>
        <v>0.72447849363116112</v>
      </c>
      <c r="J59" s="115">
        <f t="shared" si="2"/>
        <v>1.5589909957627119</v>
      </c>
    </row>
    <row r="60" spans="1:10" x14ac:dyDescent="0.25">
      <c r="A60" s="45"/>
      <c r="B60" s="134" t="s">
        <v>120</v>
      </c>
      <c r="C60" s="135">
        <v>613111</v>
      </c>
      <c r="D60" s="145">
        <f>SUM('Obrazac 2. SUD'!D58+'Obrazac 2. IPA-2012'!D58+'obrazac2-'!D58+'OBRAZAC 2- IPA 2013'!D58)</f>
        <v>1000</v>
      </c>
      <c r="E60" s="145">
        <f>SUM('Obrazac 2. SUD'!E58+'Obrazac 2. IPA-2012'!E58+'obrazac2-'!E58+'OBRAZAC 2- IPA 2013'!E58)</f>
        <v>0</v>
      </c>
      <c r="F60" s="145">
        <f t="shared" si="0"/>
        <v>1000</v>
      </c>
      <c r="G60" s="148">
        <f>SUM('Obrazac 2. SUD'!G58+'Obrazac 2. IPA-2012'!G58+'obrazac2-'!G58+'OBRAZAC 2- IPA 2013'!G58)</f>
        <v>24</v>
      </c>
      <c r="H60" s="149">
        <f>SUM('Obrazac 2. SUD'!H58+'Obrazac 2. IPA-2012'!H58+'obrazac2-'!H58+'OBRAZAC 2- IPA 2013'!H58)</f>
        <v>18</v>
      </c>
      <c r="I60" s="128">
        <f t="shared" si="1"/>
        <v>2.4E-2</v>
      </c>
      <c r="J60" s="129">
        <f t="shared" si="2"/>
        <v>1.3333333333333333</v>
      </c>
    </row>
    <row r="61" spans="1:10" x14ac:dyDescent="0.25">
      <c r="A61" s="45"/>
      <c r="B61" s="134" t="s">
        <v>121</v>
      </c>
      <c r="C61" s="135">
        <v>613112</v>
      </c>
      <c r="D61" s="145">
        <f>SUM('Obrazac 2. SUD'!D59+'Obrazac 2. IPA-2012'!D59+'obrazac2-'!D59+'OBRAZAC 2- IPA 2013'!D59)</f>
        <v>0</v>
      </c>
      <c r="E61" s="145">
        <f>SUM('Obrazac 2. SUD'!E59+'Obrazac 2. IPA-2012'!E59+'obrazac2-'!E59+'OBRAZAC 2- IPA 2013'!E59)</f>
        <v>100</v>
      </c>
      <c r="F61" s="145">
        <f t="shared" si="0"/>
        <v>100</v>
      </c>
      <c r="G61" s="148">
        <f>SUM('Obrazac 2. SUD'!G59+'Obrazac 2. IPA-2012'!G59+'obrazac2-'!G59+'OBRAZAC 2- IPA 2013'!G59)</f>
        <v>0</v>
      </c>
      <c r="H61" s="149">
        <f>SUM('Obrazac 2. SUD'!H59+'Obrazac 2. IPA-2012'!H59+'obrazac2-'!H59+'OBRAZAC 2- IPA 2013'!H59)</f>
        <v>0</v>
      </c>
      <c r="I61" s="128">
        <f t="shared" si="1"/>
        <v>0</v>
      </c>
      <c r="J61" s="129" t="e">
        <f t="shared" si="2"/>
        <v>#DIV/0!</v>
      </c>
    </row>
    <row r="62" spans="1:10" x14ac:dyDescent="0.25">
      <c r="A62" s="45"/>
      <c r="B62" s="134" t="s">
        <v>122</v>
      </c>
      <c r="C62" s="135">
        <v>613113</v>
      </c>
      <c r="D62" s="145">
        <f>SUM('Obrazac 2. SUD'!D60+'Obrazac 2. IPA-2012'!D60+'obrazac2-'!D60+'OBRAZAC 2- IPA 2013'!D60)</f>
        <v>2000</v>
      </c>
      <c r="E62" s="145">
        <f>SUM('Obrazac 2. SUD'!E60+'Obrazac 2. IPA-2012'!E60+'obrazac2-'!E60+'OBRAZAC 2- IPA 2013'!E60)</f>
        <v>201</v>
      </c>
      <c r="F62" s="145">
        <f t="shared" si="0"/>
        <v>2201</v>
      </c>
      <c r="G62" s="148">
        <v>2376</v>
      </c>
      <c r="H62" s="149">
        <v>978</v>
      </c>
      <c r="I62" s="128">
        <f t="shared" si="1"/>
        <v>1.0795093139482053</v>
      </c>
      <c r="J62" s="129">
        <f t="shared" si="2"/>
        <v>2.4294478527607364</v>
      </c>
    </row>
    <row r="63" spans="1:10" x14ac:dyDescent="0.25">
      <c r="A63" s="45"/>
      <c r="B63" s="134" t="s">
        <v>249</v>
      </c>
      <c r="C63" s="135">
        <v>613114</v>
      </c>
      <c r="D63" s="145">
        <f>SUM('Obrazac 2. SUD'!D61+'Obrazac 2. IPA-2012'!D61+'obrazac2-'!D61+'OBRAZAC 2- IPA 2013'!D61)</f>
        <v>6000</v>
      </c>
      <c r="E63" s="145">
        <f>SUM('Obrazac 2. SUD'!E61+'Obrazac 2. IPA-2012'!E61+'obrazac2-'!E61+'OBRAZAC 2- IPA 2013'!E61)</f>
        <v>800</v>
      </c>
      <c r="F63" s="145">
        <f t="shared" si="0"/>
        <v>6800</v>
      </c>
      <c r="G63" s="148">
        <v>3836</v>
      </c>
      <c r="H63" s="149">
        <v>3324</v>
      </c>
      <c r="I63" s="128">
        <f t="shared" si="1"/>
        <v>0.5641176470588235</v>
      </c>
      <c r="J63" s="129">
        <f t="shared" si="2"/>
        <v>1.1540312876052947</v>
      </c>
    </row>
    <row r="64" spans="1:10" x14ac:dyDescent="0.25">
      <c r="A64" s="45"/>
      <c r="B64" s="134" t="s">
        <v>124</v>
      </c>
      <c r="C64" s="135">
        <v>613115</v>
      </c>
      <c r="D64" s="145">
        <f>SUM('Obrazac 2. SUD'!D62+'Obrazac 2. IPA-2012'!D62+'obrazac2-'!D62+'OBRAZAC 2- IPA 2013'!D62)</f>
        <v>3000</v>
      </c>
      <c r="E64" s="145">
        <f>SUM('Obrazac 2. SUD'!E62+'Obrazac 2. IPA-2012'!E62+'obrazac2-'!E62+'OBRAZAC 2- IPA 2013'!E62)</f>
        <v>401</v>
      </c>
      <c r="F64" s="145">
        <f t="shared" si="0"/>
        <v>3401</v>
      </c>
      <c r="G64" s="148">
        <v>728</v>
      </c>
      <c r="H64" s="149">
        <v>971</v>
      </c>
      <c r="I64" s="128">
        <f t="shared" si="1"/>
        <v>0.2140546897971185</v>
      </c>
      <c r="J64" s="129">
        <f t="shared" si="2"/>
        <v>0.74974253347064879</v>
      </c>
    </row>
    <row r="65" spans="1:10" x14ac:dyDescent="0.25">
      <c r="A65" s="45"/>
      <c r="B65" s="134" t="s">
        <v>125</v>
      </c>
      <c r="C65" s="135">
        <v>613116</v>
      </c>
      <c r="D65" s="145">
        <f>SUM('Obrazac 2. SUD'!D63+'Obrazac 2. IPA-2012'!D63+'obrazac2-'!D63+'OBRAZAC 2- IPA 2013'!D63)</f>
        <v>0</v>
      </c>
      <c r="E65" s="145">
        <f>SUM('Obrazac 2. SUD'!E63+'Obrazac 2. IPA-2012'!E63+'obrazac2-'!E63+'OBRAZAC 2- IPA 2013'!E63)</f>
        <v>0</v>
      </c>
      <c r="F65" s="145">
        <f t="shared" si="0"/>
        <v>0</v>
      </c>
      <c r="G65" s="148">
        <v>87</v>
      </c>
      <c r="H65" s="149">
        <v>46</v>
      </c>
      <c r="I65" s="128" t="e">
        <f t="shared" si="1"/>
        <v>#DIV/0!</v>
      </c>
      <c r="J65" s="129">
        <f t="shared" si="2"/>
        <v>1.8913043478260869</v>
      </c>
    </row>
    <row r="66" spans="1:10" x14ac:dyDescent="0.25">
      <c r="A66" s="45"/>
      <c r="B66" s="134" t="s">
        <v>126</v>
      </c>
      <c r="C66" s="135">
        <v>613117</v>
      </c>
      <c r="D66" s="145">
        <f>SUM('Obrazac 2. SUD'!D64+'Obrazac 2. IPA-2012'!D64+'obrazac2-'!D64+'OBRAZAC 2- IPA 2013'!D64)</f>
        <v>1000</v>
      </c>
      <c r="E66" s="145">
        <f>SUM('Obrazac 2. SUD'!E64+'Obrazac 2. IPA-2012'!E64+'obrazac2-'!E64+'OBRAZAC 2- IPA 2013'!E64)</f>
        <v>0</v>
      </c>
      <c r="F66" s="145">
        <f t="shared" si="0"/>
        <v>1000</v>
      </c>
      <c r="G66" s="148">
        <f>SUM('Obrazac 2. SUD'!G64+'Obrazac 2. IPA-2012'!G64+'obrazac2-'!G64+'OBRAZAC 2- IPA 2013'!G64)</f>
        <v>13</v>
      </c>
      <c r="H66" s="149">
        <v>25</v>
      </c>
      <c r="I66" s="128">
        <f t="shared" si="1"/>
        <v>1.2999999999999999E-2</v>
      </c>
      <c r="J66" s="129">
        <f t="shared" si="2"/>
        <v>0.52</v>
      </c>
    </row>
    <row r="67" spans="1:10" x14ac:dyDescent="0.25">
      <c r="A67" s="45"/>
      <c r="B67" s="134" t="s">
        <v>127</v>
      </c>
      <c r="C67" s="135">
        <v>613121</v>
      </c>
      <c r="D67" s="145">
        <f>SUM('Obrazac 2. SUD'!D65+'Obrazac 2. IPA-2012'!D65+'obrazac2-'!D65+'OBRAZAC 2- IPA 2013'!D65)</f>
        <v>4000</v>
      </c>
      <c r="E67" s="145">
        <f>SUM('Obrazac 2. SUD'!E65+'Obrazac 2. IPA-2012'!E65+'obrazac2-'!E65+'OBRAZAC 2- IPA 2013'!E65)</f>
        <v>0</v>
      </c>
      <c r="F67" s="145">
        <f t="shared" si="0"/>
        <v>4000</v>
      </c>
      <c r="G67" s="148">
        <v>5594</v>
      </c>
      <c r="H67" s="149">
        <f>SUM('Obrazac 2. SUD'!H65+'Obrazac 2. IPA-2012'!H65+'obrazac2-'!H65+'OBRAZAC 2- IPA 2013'!H65)</f>
        <v>0</v>
      </c>
      <c r="I67" s="128">
        <f t="shared" si="1"/>
        <v>1.3985000000000001</v>
      </c>
      <c r="J67" s="129" t="e">
        <f t="shared" si="2"/>
        <v>#DIV/0!</v>
      </c>
    </row>
    <row r="68" spans="1:10" x14ac:dyDescent="0.25">
      <c r="A68" s="45"/>
      <c r="B68" s="134" t="s">
        <v>128</v>
      </c>
      <c r="C68" s="135">
        <v>613122</v>
      </c>
      <c r="D68" s="145">
        <f>SUM('Obrazac 2. SUD'!D66+'Obrazac 2. IPA-2012'!D66+'obrazac2-'!D66+'OBRAZAC 2- IPA 2013'!D66)</f>
        <v>0</v>
      </c>
      <c r="E68" s="145">
        <f>SUM('Obrazac 2. SUD'!E66+'Obrazac 2. IPA-2012'!E66+'obrazac2-'!E66+'OBRAZAC 2- IPA 2013'!E66)</f>
        <v>0</v>
      </c>
      <c r="F68" s="145">
        <f t="shared" si="0"/>
        <v>0</v>
      </c>
      <c r="G68" s="148">
        <f>SUM('Obrazac 2. SUD'!G66+'Obrazac 2. IPA-2012'!G66+'obrazac2-'!G66+'OBRAZAC 2- IPA 2013'!G66)</f>
        <v>0</v>
      </c>
      <c r="H68" s="149">
        <f>SUM('Obrazac 2. SUD'!H66+'Obrazac 2. IPA-2012'!H66+'obrazac2-'!H66+'OBRAZAC 2- IPA 2013'!H66)</f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129</v>
      </c>
      <c r="C69" s="135">
        <v>613123</v>
      </c>
      <c r="D69" s="145">
        <f>SUM('Obrazac 2. SUD'!D67+'Obrazac 2. IPA-2012'!D67+'obrazac2-'!D67+'OBRAZAC 2- IPA 2013'!D67)</f>
        <v>1000</v>
      </c>
      <c r="E69" s="145">
        <f>SUM('Obrazac 2. SUD'!E67+'Obrazac 2. IPA-2012'!E67+'obrazac2-'!E67+'OBRAZAC 2- IPA 2013'!E67)</f>
        <v>0</v>
      </c>
      <c r="F69" s="145">
        <f t="shared" si="0"/>
        <v>1000</v>
      </c>
      <c r="G69" s="148">
        <f>SUM('Obrazac 2. SUD'!G67+'Obrazac 2. IPA-2012'!G67+'obrazac2-'!G67+'OBRAZAC 2- IPA 2013'!G67)</f>
        <v>1375</v>
      </c>
      <c r="H69" s="149">
        <v>1354</v>
      </c>
      <c r="I69" s="128">
        <f t="shared" si="1"/>
        <v>1.375</v>
      </c>
      <c r="J69" s="129">
        <f t="shared" si="2"/>
        <v>1.015509601181684</v>
      </c>
    </row>
    <row r="70" spans="1:10" x14ac:dyDescent="0.25">
      <c r="A70" s="45"/>
      <c r="B70" s="134" t="s">
        <v>130</v>
      </c>
      <c r="C70" s="135">
        <v>613124</v>
      </c>
      <c r="D70" s="145">
        <f>SUM('Obrazac 2. SUD'!D68+'Obrazac 2. IPA-2012'!D68+'obrazac2-'!D68+'OBRAZAC 2- IPA 2013'!D68)</f>
        <v>5000</v>
      </c>
      <c r="E70" s="145">
        <f>SUM('Obrazac 2. SUD'!E68+'Obrazac 2. IPA-2012'!E68+'obrazac2-'!E68+'OBRAZAC 2- IPA 2013'!E68)</f>
        <v>0</v>
      </c>
      <c r="F70" s="145">
        <f t="shared" si="0"/>
        <v>5000</v>
      </c>
      <c r="G70" s="148">
        <v>2249</v>
      </c>
      <c r="H70" s="149">
        <v>2570</v>
      </c>
      <c r="I70" s="128">
        <f t="shared" si="1"/>
        <v>0.44979999999999998</v>
      </c>
      <c r="J70" s="129">
        <f t="shared" si="2"/>
        <v>0.87509727626459144</v>
      </c>
    </row>
    <row r="71" spans="1:10" x14ac:dyDescent="0.25">
      <c r="A71" s="45"/>
      <c r="B71" s="134" t="s">
        <v>131</v>
      </c>
      <c r="C71" s="135">
        <v>613125</v>
      </c>
      <c r="D71" s="145">
        <f>SUM('Obrazac 2. SUD'!D69+'Obrazac 2. IPA-2012'!D69+'obrazac2-'!D69+'OBRAZAC 2- IPA 2013'!D69)</f>
        <v>8000</v>
      </c>
      <c r="E71" s="145">
        <f>SUM('Obrazac 2. SUD'!E69+'Obrazac 2. IPA-2012'!E69+'obrazac2-'!E69+'OBRAZAC 2- IPA 2013'!E69)</f>
        <v>0</v>
      </c>
      <c r="F71" s="145">
        <f t="shared" si="0"/>
        <v>8000</v>
      </c>
      <c r="G71" s="148">
        <v>7074</v>
      </c>
      <c r="H71" s="149">
        <v>5805</v>
      </c>
      <c r="I71" s="128">
        <f t="shared" si="1"/>
        <v>0.88424999999999998</v>
      </c>
      <c r="J71" s="129">
        <f t="shared" si="2"/>
        <v>1.2186046511627906</v>
      </c>
    </row>
    <row r="72" spans="1:10" x14ac:dyDescent="0.25">
      <c r="A72" s="45"/>
      <c r="B72" s="134" t="s">
        <v>132</v>
      </c>
      <c r="C72" s="135">
        <v>613126</v>
      </c>
      <c r="D72" s="145">
        <f>SUM('Obrazac 2. SUD'!D70+'Obrazac 2. IPA-2012'!D70+'obrazac2-'!D70+'OBRAZAC 2- IPA 2013'!D70)</f>
        <v>0</v>
      </c>
      <c r="E72" s="145">
        <f>SUM('Obrazac 2. SUD'!E70+'Obrazac 2. IPA-2012'!E70+'obrazac2-'!E70+'OBRAZAC 2- IPA 2013'!E70)</f>
        <v>0</v>
      </c>
      <c r="F72" s="145">
        <f t="shared" si="0"/>
        <v>0</v>
      </c>
      <c r="G72" s="148">
        <v>131</v>
      </c>
      <c r="H72" s="149">
        <f>SUM('Obrazac 2. SUD'!H70+'Obrazac 2. IPA-2012'!H70+'obrazac2-'!H70+'OBRAZAC 2- IPA 2013'!H70)</f>
        <v>0</v>
      </c>
      <c r="I72" s="128" t="e">
        <f t="shared" si="1"/>
        <v>#DIV/0!</v>
      </c>
      <c r="J72" s="129" t="e">
        <f t="shared" si="2"/>
        <v>#DIV/0!</v>
      </c>
    </row>
    <row r="73" spans="1:10" x14ac:dyDescent="0.25">
      <c r="A73" s="45"/>
      <c r="B73" s="134" t="s">
        <v>133</v>
      </c>
      <c r="C73" s="135">
        <v>613127</v>
      </c>
      <c r="D73" s="145">
        <f>SUM('Obrazac 2. SUD'!D71+'Obrazac 2. IPA-2012'!D71+'obrazac2-'!D71+'OBRAZAC 2- IPA 2013'!D71)</f>
        <v>0</v>
      </c>
      <c r="E73" s="145">
        <f>SUM('Obrazac 2. SUD'!E71+'Obrazac 2. IPA-2012'!E71+'obrazac2-'!E71+'OBRAZAC 2- IPA 2013'!E71)</f>
        <v>0</v>
      </c>
      <c r="F73" s="145">
        <f t="shared" si="0"/>
        <v>0</v>
      </c>
      <c r="G73" s="148">
        <f>SUM('Obrazac 2. SUD'!G71+'Obrazac 2. IPA-2012'!G71+'obrazac2-'!G71+'OBRAZAC 2- IPA 2013'!G71)</f>
        <v>60</v>
      </c>
      <c r="H73" s="149">
        <v>13</v>
      </c>
      <c r="I73" s="128" t="e">
        <f t="shared" si="1"/>
        <v>#DIV/0!</v>
      </c>
      <c r="J73" s="129">
        <f t="shared" si="2"/>
        <v>4.615384615384615</v>
      </c>
    </row>
    <row r="74" spans="1:10" ht="24.75" x14ac:dyDescent="0.25">
      <c r="A74" s="123">
        <v>8</v>
      </c>
      <c r="B74" s="108" t="s">
        <v>32</v>
      </c>
      <c r="C74" s="109">
        <v>613200</v>
      </c>
      <c r="D74" s="125">
        <f>SUM('Obrazac 2. SUD'!D72+'Obrazac 2. IPA-2012'!D72+'obrazac2-'!D72+'OBRAZAC 2- IPA 2013'!D72)</f>
        <v>252000</v>
      </c>
      <c r="E74" s="125">
        <f>SUM('Obrazac 2. SUD'!E72+'Obrazac 2. IPA-2012'!E72+'obrazac2-'!E72+'OBRAZAC 2- IPA 2013'!E72)</f>
        <v>620</v>
      </c>
      <c r="F74" s="125">
        <f t="shared" si="0"/>
        <v>252620</v>
      </c>
      <c r="G74" s="151">
        <v>249470</v>
      </c>
      <c r="H74" s="152">
        <v>226525</v>
      </c>
      <c r="I74" s="114">
        <f t="shared" si="1"/>
        <v>0.98753067848943077</v>
      </c>
      <c r="J74" s="115">
        <f t="shared" si="2"/>
        <v>1.1012912482065997</v>
      </c>
    </row>
    <row r="75" spans="1:10" x14ac:dyDescent="0.25">
      <c r="A75" s="39"/>
      <c r="B75" s="136" t="s">
        <v>134</v>
      </c>
      <c r="C75" s="138">
        <v>613211</v>
      </c>
      <c r="D75" s="145">
        <f>SUM('Obrazac 2. SUD'!D73+'Obrazac 2. IPA-2012'!D73+'obrazac2-'!D73+'OBRAZAC 2- IPA 2013'!D73)</f>
        <v>30000</v>
      </c>
      <c r="E75" s="145">
        <f>SUM('Obrazac 2. SUD'!E73+'Obrazac 2. IPA-2012'!E73+'obrazac2-'!E73+'OBRAZAC 2- IPA 2013'!E73)</f>
        <v>620</v>
      </c>
      <c r="F75" s="145">
        <f t="shared" si="0"/>
        <v>30620</v>
      </c>
      <c r="G75" s="148">
        <v>28925</v>
      </c>
      <c r="H75" s="149">
        <v>30859</v>
      </c>
      <c r="I75" s="128">
        <f t="shared" si="1"/>
        <v>0.94464402351404309</v>
      </c>
      <c r="J75" s="129">
        <f t="shared" si="2"/>
        <v>0.937327846009268</v>
      </c>
    </row>
    <row r="76" spans="1:10" x14ac:dyDescent="0.25">
      <c r="A76" s="39"/>
      <c r="B76" s="136" t="s">
        <v>135</v>
      </c>
      <c r="C76" s="138">
        <v>613212</v>
      </c>
      <c r="D76" s="145">
        <f>SUM('Obrazac 2. SUD'!D74+'Obrazac 2. IPA-2012'!D74+'obrazac2-'!D74+'OBRAZAC 2- IPA 2013'!D74)</f>
        <v>8000</v>
      </c>
      <c r="E76" s="145">
        <f>SUM('Obrazac 2. SUD'!E74+'Obrazac 2. IPA-2012'!E74+'obrazac2-'!E74+'OBRAZAC 2- IPA 2013'!E74)</f>
        <v>0</v>
      </c>
      <c r="F76" s="145">
        <f t="shared" si="0"/>
        <v>8000</v>
      </c>
      <c r="G76" s="148">
        <v>4469</v>
      </c>
      <c r="H76" s="149">
        <v>4517</v>
      </c>
      <c r="I76" s="128">
        <f t="shared" si="1"/>
        <v>0.55862500000000004</v>
      </c>
      <c r="J76" s="129">
        <f t="shared" si="2"/>
        <v>0.9893734779721054</v>
      </c>
    </row>
    <row r="77" spans="1:10" x14ac:dyDescent="0.25">
      <c r="A77" s="39"/>
      <c r="B77" s="136" t="s">
        <v>136</v>
      </c>
      <c r="C77" s="138">
        <v>613213</v>
      </c>
      <c r="D77" s="145">
        <f>SUM('Obrazac 2. SUD'!D75+'Obrazac 2. IPA-2012'!D75+'obrazac2-'!D75+'OBRAZAC 2- IPA 2013'!D75)</f>
        <v>6000</v>
      </c>
      <c r="E77" s="145">
        <f>SUM('Obrazac 2. SUD'!E75+'Obrazac 2. IPA-2012'!E75+'obrazac2-'!E75+'OBRAZAC 2- IPA 2013'!E75)</f>
        <v>0</v>
      </c>
      <c r="F77" s="145">
        <f t="shared" si="0"/>
        <v>6000</v>
      </c>
      <c r="G77" s="148">
        <v>6169</v>
      </c>
      <c r="H77" s="149">
        <v>5370</v>
      </c>
      <c r="I77" s="128">
        <f t="shared" si="1"/>
        <v>1.0281666666666667</v>
      </c>
      <c r="J77" s="129">
        <f t="shared" si="2"/>
        <v>1.1487895716945997</v>
      </c>
    </row>
    <row r="78" spans="1:10" x14ac:dyDescent="0.25">
      <c r="A78" s="39"/>
      <c r="B78" s="136" t="s">
        <v>137</v>
      </c>
      <c r="C78" s="138">
        <v>613221</v>
      </c>
      <c r="D78" s="145">
        <f>SUM('Obrazac 2. SUD'!D76+'Obrazac 2. IPA-2012'!D76+'obrazac2-'!D76+'OBRAZAC 2- IPA 2013'!D76)</f>
        <v>208000</v>
      </c>
      <c r="E78" s="145">
        <f>SUM('Obrazac 2. SUD'!E76+'Obrazac 2. IPA-2012'!E76+'obrazac2-'!E76+'OBRAZAC 2- IPA 2013'!E76)</f>
        <v>0</v>
      </c>
      <c r="F78" s="145">
        <f t="shared" si="0"/>
        <v>208000</v>
      </c>
      <c r="G78" s="148">
        <v>209604</v>
      </c>
      <c r="H78" s="149">
        <v>185579</v>
      </c>
      <c r="I78" s="128">
        <f t="shared" si="1"/>
        <v>1.0077115384615385</v>
      </c>
      <c r="J78" s="129">
        <f t="shared" si="2"/>
        <v>1.1294596910210746</v>
      </c>
    </row>
    <row r="79" spans="1:10" x14ac:dyDescent="0.25">
      <c r="A79" s="39"/>
      <c r="B79" s="136" t="s">
        <v>231</v>
      </c>
      <c r="C79" s="138">
        <v>613222</v>
      </c>
      <c r="D79" s="145">
        <f>SUM('Obrazac 2. SUD'!D77+'Obrazac 2. IPA-2012'!D77+'obrazac2-'!D77+'OBRAZAC 2- IPA 2013'!D77)</f>
        <v>0</v>
      </c>
      <c r="E79" s="145">
        <f>SUM('Obrazac 2. SUD'!E77+'Obrazac 2. IPA-2012'!E77+'obrazac2-'!E77+'OBRAZAC 2- IPA 2013'!E77)</f>
        <v>0</v>
      </c>
      <c r="F79" s="145">
        <f t="shared" si="0"/>
        <v>0</v>
      </c>
      <c r="G79" s="148">
        <v>303</v>
      </c>
      <c r="H79" s="149">
        <f>SUM('Obrazac 2. SUD'!H77+'Obrazac 2. IPA-2012'!H77+'obrazac2-'!H77+'OBRAZAC 2- IPA 2013'!H77)</f>
        <v>200</v>
      </c>
      <c r="I79" s="128" t="e">
        <f t="shared" si="1"/>
        <v>#DIV/0!</v>
      </c>
      <c r="J79" s="129">
        <f t="shared" si="2"/>
        <v>1.5149999999999999</v>
      </c>
    </row>
    <row r="80" spans="1:10" ht="24.75" x14ac:dyDescent="0.25">
      <c r="A80" s="122">
        <v>9</v>
      </c>
      <c r="B80" s="108" t="s">
        <v>33</v>
      </c>
      <c r="C80" s="109">
        <v>613300</v>
      </c>
      <c r="D80" s="125">
        <f>SUM('Obrazac 2. SUD'!D78+'Obrazac 2. IPA-2012'!D78+'obrazac2-'!D78+'OBRAZAC 2- IPA 2013'!D78)</f>
        <v>310000</v>
      </c>
      <c r="E80" s="125">
        <f>SUM('Obrazac 2. SUD'!E78+'Obrazac 2. IPA-2012'!E78+'obrazac2-'!E78+'OBRAZAC 2- IPA 2013'!E78)</f>
        <v>0</v>
      </c>
      <c r="F80" s="125">
        <f t="shared" si="0"/>
        <v>310000</v>
      </c>
      <c r="G80" s="151">
        <v>229535</v>
      </c>
      <c r="H80" s="152">
        <v>242494</v>
      </c>
      <c r="I80" s="114">
        <f t="shared" si="1"/>
        <v>0.74043548387096769</v>
      </c>
      <c r="J80" s="115">
        <f t="shared" si="2"/>
        <v>0.94655950250315468</v>
      </c>
    </row>
    <row r="81" spans="1:10" x14ac:dyDescent="0.25">
      <c r="A81" s="45"/>
      <c r="B81" s="134" t="s">
        <v>138</v>
      </c>
      <c r="C81" s="138">
        <v>613311</v>
      </c>
      <c r="D81" s="145">
        <f>SUM('Obrazac 2. SUD'!D79+'Obrazac 2. IPA-2012'!D79+'obrazac2-'!D79+'OBRAZAC 2- IPA 2013'!D79)</f>
        <v>200000</v>
      </c>
      <c r="E81" s="145">
        <f>SUM('Obrazac 2. SUD'!E79+'Obrazac 2. IPA-2012'!E79+'obrazac2-'!E79+'OBRAZAC 2- IPA 2013'!E79)</f>
        <v>0</v>
      </c>
      <c r="F81" s="145">
        <f t="shared" si="0"/>
        <v>200000</v>
      </c>
      <c r="G81" s="148">
        <v>182876</v>
      </c>
      <c r="H81" s="149">
        <v>189174</v>
      </c>
      <c r="I81" s="128">
        <f t="shared" si="1"/>
        <v>0.91437999999999997</v>
      </c>
      <c r="J81" s="129">
        <f t="shared" si="2"/>
        <v>0.96670789854842631</v>
      </c>
    </row>
    <row r="82" spans="1:10" x14ac:dyDescent="0.25">
      <c r="A82" s="45"/>
      <c r="B82" s="134" t="s">
        <v>139</v>
      </c>
      <c r="C82" s="138">
        <v>613312</v>
      </c>
      <c r="D82" s="145">
        <f>SUM('Obrazac 2. SUD'!D80+'Obrazac 2. IPA-2012'!D80+'obrazac2-'!D80+'OBRAZAC 2- IPA 2013'!D80)</f>
        <v>0</v>
      </c>
      <c r="E82" s="145">
        <f>SUM('Obrazac 2. SUD'!E80+'Obrazac 2. IPA-2012'!E80+'obrazac2-'!E80+'OBRAZAC 2- IPA 2013'!E80)</f>
        <v>0</v>
      </c>
      <c r="F82" s="145">
        <f t="shared" si="0"/>
        <v>0</v>
      </c>
      <c r="G82" s="148">
        <f>SUM('Obrazac 2. SUD'!G80+'Obrazac 2. IPA-2012'!G80+'obrazac2-'!G80+'OBRAZAC 2- IPA 2013'!G80)</f>
        <v>0</v>
      </c>
      <c r="H82" s="149">
        <f>SUM('Obrazac 2. SUD'!H80+'Obrazac 2. IPA-2012'!H80+'obrazac2-'!H80+'OBRAZAC 2- IPA 2013'!H80)</f>
        <v>0</v>
      </c>
      <c r="I82" s="128" t="e">
        <f t="shared" si="1"/>
        <v>#DIV/0!</v>
      </c>
      <c r="J82" s="129" t="e">
        <f t="shared" si="2"/>
        <v>#DIV/0!</v>
      </c>
    </row>
    <row r="83" spans="1:10" x14ac:dyDescent="0.25">
      <c r="A83" s="45"/>
      <c r="B83" s="134" t="s">
        <v>140</v>
      </c>
      <c r="C83" s="138">
        <v>613316</v>
      </c>
      <c r="D83" s="145">
        <f>SUM('Obrazac 2. SUD'!D81+'Obrazac 2. IPA-2012'!D81+'obrazac2-'!D81+'OBRAZAC 2- IPA 2013'!D81)</f>
        <v>80000</v>
      </c>
      <c r="E83" s="145">
        <f>SUM('Obrazac 2. SUD'!E81+'Obrazac 2. IPA-2012'!E81+'obrazac2-'!E81+'OBRAZAC 2- IPA 2013'!E81)</f>
        <v>0</v>
      </c>
      <c r="F83" s="145">
        <f t="shared" ref="F83:F146" si="3">SUM(D83:E83)</f>
        <v>80000</v>
      </c>
      <c r="G83" s="148">
        <v>33629</v>
      </c>
      <c r="H83" s="149">
        <v>35957</v>
      </c>
      <c r="I83" s="128">
        <f t="shared" ref="I83:I217" si="4">SUM(G83/F83)</f>
        <v>0.42036249999999997</v>
      </c>
      <c r="J83" s="129">
        <f t="shared" ref="J83:J217" si="5">SUM(G83/H83)</f>
        <v>0.935256000222488</v>
      </c>
    </row>
    <row r="84" spans="1:10" x14ac:dyDescent="0.25">
      <c r="A84" s="45"/>
      <c r="B84" s="134" t="s">
        <v>141</v>
      </c>
      <c r="C84" s="138">
        <v>613321</v>
      </c>
      <c r="D84" s="145">
        <f>SUM('Obrazac 2. SUD'!D82+'Obrazac 2. IPA-2012'!D82+'obrazac2-'!D82+'OBRAZAC 2- IPA 2013'!D82)</f>
        <v>24000</v>
      </c>
      <c r="E84" s="145">
        <f>SUM('Obrazac 2. SUD'!E82+'Obrazac 2. IPA-2012'!E82+'obrazac2-'!E82+'OBRAZAC 2- IPA 2013'!E82)</f>
        <v>0</v>
      </c>
      <c r="F84" s="145">
        <f t="shared" si="3"/>
        <v>24000</v>
      </c>
      <c r="G84" s="148">
        <v>7849</v>
      </c>
      <c r="H84" s="149">
        <v>9828</v>
      </c>
      <c r="I84" s="128">
        <f t="shared" si="4"/>
        <v>0.32704166666666667</v>
      </c>
      <c r="J84" s="129">
        <f t="shared" si="5"/>
        <v>0.79863654863654865</v>
      </c>
    </row>
    <row r="85" spans="1:10" x14ac:dyDescent="0.25">
      <c r="A85" s="45"/>
      <c r="B85" s="134" t="s">
        <v>142</v>
      </c>
      <c r="C85" s="138">
        <v>613322</v>
      </c>
      <c r="D85" s="145">
        <f>SUM('Obrazac 2. SUD'!D83+'Obrazac 2. IPA-2012'!D83+'obrazac2-'!D83+'OBRAZAC 2- IPA 2013'!D83)</f>
        <v>0</v>
      </c>
      <c r="E85" s="145">
        <f>SUM('Obrazac 2. SUD'!E83+'Obrazac 2. IPA-2012'!E83+'obrazac2-'!E83+'OBRAZAC 2- IPA 2013'!E83)</f>
        <v>0</v>
      </c>
      <c r="F85" s="145">
        <f t="shared" si="3"/>
        <v>0</v>
      </c>
      <c r="G85" s="148">
        <f>SUM('Obrazac 2. SUD'!G83+'Obrazac 2. IPA-2012'!G83+'obrazac2-'!G83+'OBRAZAC 2- IPA 2013'!G83)</f>
        <v>0</v>
      </c>
      <c r="H85" s="149">
        <f>SUM('Obrazac 2. SUD'!H83+'Obrazac 2. IPA-2012'!H83+'obrazac2-'!H83+'OBRAZAC 2- IPA 2013'!H83)</f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143</v>
      </c>
      <c r="C86" s="138">
        <v>613323</v>
      </c>
      <c r="D86" s="145">
        <f>SUM('Obrazac 2. SUD'!D84+'Obrazac 2. IPA-2012'!D84+'obrazac2-'!D84+'OBRAZAC 2- IPA 2013'!D84)</f>
        <v>4000</v>
      </c>
      <c r="E86" s="145">
        <f>SUM('Obrazac 2. SUD'!E84+'Obrazac 2. IPA-2012'!E84+'obrazac2-'!E84+'OBRAZAC 2- IPA 2013'!E84)</f>
        <v>0</v>
      </c>
      <c r="F86" s="145">
        <f t="shared" si="3"/>
        <v>4000</v>
      </c>
      <c r="G86" s="148">
        <v>4195</v>
      </c>
      <c r="H86" s="149">
        <v>4195</v>
      </c>
      <c r="I86" s="128">
        <f t="shared" si="4"/>
        <v>1.0487500000000001</v>
      </c>
      <c r="J86" s="129">
        <f t="shared" si="5"/>
        <v>1</v>
      </c>
    </row>
    <row r="87" spans="1:10" x14ac:dyDescent="0.25">
      <c r="A87" s="45"/>
      <c r="B87" s="134" t="s">
        <v>144</v>
      </c>
      <c r="C87" s="138">
        <v>613324</v>
      </c>
      <c r="D87" s="145">
        <f>SUM('Obrazac 2. SUD'!D85+'Obrazac 2. IPA-2012'!D85+'obrazac2-'!D85+'OBRAZAC 2- IPA 2013'!D85)</f>
        <v>0</v>
      </c>
      <c r="E87" s="145">
        <f>SUM('Obrazac 2. SUD'!E85+'Obrazac 2. IPA-2012'!E85+'obrazac2-'!E85+'OBRAZAC 2- IPA 2013'!E85)</f>
        <v>0</v>
      </c>
      <c r="F87" s="145">
        <f t="shared" si="3"/>
        <v>0</v>
      </c>
      <c r="G87" s="148">
        <f>SUM('Obrazac 2. SUD'!G85+'Obrazac 2. IPA-2012'!G85+'obrazac2-'!G85+'OBRAZAC 2- IPA 2013'!G85)</f>
        <v>0</v>
      </c>
      <c r="H87" s="149">
        <f>SUM('Obrazac 2. SUD'!H85+'Obrazac 2. IPA-2012'!H85+'obrazac2-'!H85+'OBRAZAC 2- IPA 2013'!H85)</f>
        <v>0</v>
      </c>
      <c r="I87" s="128" t="e">
        <f t="shared" si="4"/>
        <v>#DIV/0!</v>
      </c>
      <c r="J87" s="129" t="e">
        <f t="shared" si="5"/>
        <v>#DIV/0!</v>
      </c>
    </row>
    <row r="88" spans="1:10" x14ac:dyDescent="0.25">
      <c r="A88" s="45"/>
      <c r="B88" s="134" t="s">
        <v>145</v>
      </c>
      <c r="C88" s="138">
        <v>613326</v>
      </c>
      <c r="D88" s="145">
        <f>SUM('Obrazac 2. SUD'!D86+'Obrazac 2. IPA-2012'!D86+'obrazac2-'!D86+'OBRAZAC 2- IPA 2013'!D86)</f>
        <v>0</v>
      </c>
      <c r="E88" s="145">
        <f>SUM('Obrazac 2. SUD'!E86+'Obrazac 2. IPA-2012'!E86+'obrazac2-'!E86+'OBRAZAC 2- IPA 2013'!E86)</f>
        <v>0</v>
      </c>
      <c r="F88" s="145">
        <f t="shared" si="3"/>
        <v>0</v>
      </c>
      <c r="G88" s="148">
        <f>SUM('Obrazac 2. SUD'!G86+'Obrazac 2. IPA-2012'!G86+'obrazac2-'!G86+'OBRAZAC 2- IPA 2013'!G86)</f>
        <v>0</v>
      </c>
      <c r="H88" s="149">
        <f>SUM('Obrazac 2. SUD'!H86+'Obrazac 2. IPA-2012'!H86+'obrazac2-'!H86+'OBRAZAC 2- IPA 2013'!H86)</f>
        <v>0</v>
      </c>
      <c r="I88" s="128" t="e">
        <f t="shared" si="4"/>
        <v>#DIV/0!</v>
      </c>
      <c r="J88" s="129" t="e">
        <f t="shared" si="5"/>
        <v>#DIV/0!</v>
      </c>
    </row>
    <row r="89" spans="1:10" x14ac:dyDescent="0.25">
      <c r="A89" s="45"/>
      <c r="B89" s="134" t="s">
        <v>146</v>
      </c>
      <c r="C89" s="138">
        <v>613329</v>
      </c>
      <c r="D89" s="145">
        <f>SUM('Obrazac 2. SUD'!D87+'Obrazac 2. IPA-2012'!D87+'obrazac2-'!D87+'OBRAZAC 2- IPA 2013'!D87)</f>
        <v>2000</v>
      </c>
      <c r="E89" s="145">
        <f>SUM('Obrazac 2. SUD'!E87+'Obrazac 2. IPA-2012'!E87+'obrazac2-'!E87+'OBRAZAC 2- IPA 2013'!E87)</f>
        <v>0</v>
      </c>
      <c r="F89" s="145">
        <f t="shared" si="3"/>
        <v>2000</v>
      </c>
      <c r="G89" s="148">
        <v>986</v>
      </c>
      <c r="H89" s="149">
        <v>3340</v>
      </c>
      <c r="I89" s="128">
        <f t="shared" si="4"/>
        <v>0.49299999999999999</v>
      </c>
      <c r="J89" s="129">
        <f t="shared" si="5"/>
        <v>0.29520958083832333</v>
      </c>
    </row>
    <row r="90" spans="1:10" ht="24.75" x14ac:dyDescent="0.25">
      <c r="A90" s="123">
        <v>10</v>
      </c>
      <c r="B90" s="108" t="s">
        <v>34</v>
      </c>
      <c r="C90" s="109">
        <v>613400</v>
      </c>
      <c r="D90" s="125">
        <f>SUM('Obrazac 2. SUD'!D88+'Obrazac 2. IPA-2012'!D88+'obrazac2-'!D88+'OBRAZAC 2- IPA 2013'!D88)</f>
        <v>138000</v>
      </c>
      <c r="E90" s="125">
        <f>SUM('Obrazac 2. SUD'!E88+'Obrazac 2. IPA-2012'!E88+'obrazac2-'!E88+'OBRAZAC 2- IPA 2013'!E88)</f>
        <v>33100</v>
      </c>
      <c r="F90" s="125">
        <f t="shared" si="3"/>
        <v>171100</v>
      </c>
      <c r="G90" s="151">
        <v>117659</v>
      </c>
      <c r="H90" s="152">
        <v>110956</v>
      </c>
      <c r="I90" s="114">
        <f t="shared" si="4"/>
        <v>0.68766218585622441</v>
      </c>
      <c r="J90" s="115">
        <f t="shared" si="5"/>
        <v>1.0604113342225747</v>
      </c>
    </row>
    <row r="91" spans="1:10" x14ac:dyDescent="0.25">
      <c r="A91" s="39"/>
      <c r="B91" s="134" t="s">
        <v>147</v>
      </c>
      <c r="C91" s="138">
        <v>613411</v>
      </c>
      <c r="D91" s="145">
        <f>SUM('Obrazac 2. SUD'!D89+'Obrazac 2. IPA-2012'!D89+'obrazac2-'!D89+'OBRAZAC 2- IPA 2013'!D89)</f>
        <v>1000</v>
      </c>
      <c r="E91" s="145">
        <f>SUM('Obrazac 2. SUD'!E89+'Obrazac 2. IPA-2012'!E89+'obrazac2-'!E89+'OBRAZAC 2- IPA 2013'!E89)</f>
        <v>0</v>
      </c>
      <c r="F91" s="145">
        <f t="shared" si="3"/>
        <v>1000</v>
      </c>
      <c r="G91" s="148">
        <f>SUM('Obrazac 2. SUD'!G89+'Obrazac 2. IPA-2012'!G89+'obrazac2-'!G89+'OBRAZAC 2- IPA 2013'!G89)</f>
        <v>0</v>
      </c>
      <c r="H91" s="149">
        <v>44</v>
      </c>
      <c r="I91" s="128">
        <f t="shared" si="4"/>
        <v>0</v>
      </c>
      <c r="J91" s="129">
        <f t="shared" si="5"/>
        <v>0</v>
      </c>
    </row>
    <row r="92" spans="1:10" x14ac:dyDescent="0.25">
      <c r="A92" s="39"/>
      <c r="B92" s="134" t="s">
        <v>148</v>
      </c>
      <c r="C92" s="138">
        <v>613412</v>
      </c>
      <c r="D92" s="145">
        <f>SUM('Obrazac 2. SUD'!D90+'Obrazac 2. IPA-2012'!D90+'obrazac2-'!D90+'OBRAZAC 2- IPA 2013'!D90)</f>
        <v>47000</v>
      </c>
      <c r="E92" s="145">
        <f>SUM('Obrazac 2. SUD'!E90+'Obrazac 2. IPA-2012'!E90+'obrazac2-'!E90+'OBRAZAC 2- IPA 2013'!E90)</f>
        <v>8000</v>
      </c>
      <c r="F92" s="145">
        <f t="shared" si="3"/>
        <v>55000</v>
      </c>
      <c r="G92" s="148">
        <v>39352</v>
      </c>
      <c r="H92" s="149">
        <v>37961</v>
      </c>
      <c r="I92" s="128">
        <f t="shared" si="4"/>
        <v>0.71549090909090907</v>
      </c>
      <c r="J92" s="129">
        <f t="shared" si="5"/>
        <v>1.0366428703142698</v>
      </c>
    </row>
    <row r="93" spans="1:10" x14ac:dyDescent="0.25">
      <c r="A93" s="39"/>
      <c r="B93" s="134" t="s">
        <v>149</v>
      </c>
      <c r="C93" s="138">
        <v>613414</v>
      </c>
      <c r="D93" s="145">
        <f>SUM('Obrazac 2. SUD'!D91+'Obrazac 2. IPA-2012'!D91+'obrazac2-'!D91+'OBRAZAC 2- IPA 2013'!D91)</f>
        <v>1000</v>
      </c>
      <c r="E93" s="145">
        <f>SUM('Obrazac 2. SUD'!E91+'Obrazac 2. IPA-2012'!E91+'obrazac2-'!E91+'OBRAZAC 2- IPA 2013'!E91)</f>
        <v>0</v>
      </c>
      <c r="F93" s="145">
        <f t="shared" si="3"/>
        <v>1000</v>
      </c>
      <c r="G93" s="148">
        <f>SUM('Obrazac 2. SUD'!G91+'Obrazac 2. IPA-2012'!G91+'obrazac2-'!G91+'OBRAZAC 2- IPA 2013'!G91)</f>
        <v>0</v>
      </c>
      <c r="H93" s="149">
        <f>SUM('Obrazac 2. SUD'!H91+'Obrazac 2. IPA-2012'!H91+'obrazac2-'!H91+'OBRAZAC 2- IPA 2013'!H91)</f>
        <v>334</v>
      </c>
      <c r="I93" s="128">
        <f t="shared" si="4"/>
        <v>0</v>
      </c>
      <c r="J93" s="129">
        <f t="shared" si="5"/>
        <v>0</v>
      </c>
    </row>
    <row r="94" spans="1:10" x14ac:dyDescent="0.25">
      <c r="A94" s="39"/>
      <c r="B94" s="134" t="s">
        <v>150</v>
      </c>
      <c r="C94" s="138">
        <v>613415</v>
      </c>
      <c r="D94" s="145">
        <f>SUM('Obrazac 2. SUD'!D92+'Obrazac 2. IPA-2012'!D92+'obrazac2-'!D92+'OBRAZAC 2- IPA 2013'!D92)</f>
        <v>1000</v>
      </c>
      <c r="E94" s="145">
        <f>SUM('Obrazac 2. SUD'!E92+'Obrazac 2. IPA-2012'!E92+'obrazac2-'!E92+'OBRAZAC 2- IPA 2013'!E92)</f>
        <v>0</v>
      </c>
      <c r="F94" s="145">
        <f t="shared" si="3"/>
        <v>1000</v>
      </c>
      <c r="G94" s="148">
        <v>30</v>
      </c>
      <c r="H94" s="149">
        <f>SUM('Obrazac 2. SUD'!H92+'Obrazac 2. IPA-2012'!H92+'obrazac2-'!H92+'OBRAZAC 2- IPA 2013'!H92)</f>
        <v>16</v>
      </c>
      <c r="I94" s="128">
        <f t="shared" si="4"/>
        <v>0.03</v>
      </c>
      <c r="J94" s="129">
        <f t="shared" si="5"/>
        <v>1.875</v>
      </c>
    </row>
    <row r="95" spans="1:10" x14ac:dyDescent="0.25">
      <c r="A95" s="39"/>
      <c r="B95" s="134" t="s">
        <v>151</v>
      </c>
      <c r="C95" s="138">
        <v>613416</v>
      </c>
      <c r="D95" s="145">
        <f>SUM('Obrazac 2. SUD'!D93+'Obrazac 2. IPA-2012'!D93+'obrazac2-'!D93+'OBRAZAC 2- IPA 2013'!D93)</f>
        <v>2000</v>
      </c>
      <c r="E95" s="145">
        <f>SUM('Obrazac 2. SUD'!E93+'Obrazac 2. IPA-2012'!E93+'obrazac2-'!E93+'OBRAZAC 2- IPA 2013'!E93)</f>
        <v>2000</v>
      </c>
      <c r="F95" s="145">
        <f t="shared" si="3"/>
        <v>4000</v>
      </c>
      <c r="G95" s="148">
        <v>1150</v>
      </c>
      <c r="H95" s="149">
        <f>SUM('Obrazac 2. SUD'!H93+'Obrazac 2. IPA-2012'!H93+'obrazac2-'!H93+'OBRAZAC 2- IPA 2013'!H93)</f>
        <v>1388</v>
      </c>
      <c r="I95" s="128">
        <f t="shared" si="4"/>
        <v>0.28749999999999998</v>
      </c>
      <c r="J95" s="129">
        <f t="shared" si="5"/>
        <v>0.82853025936599423</v>
      </c>
    </row>
    <row r="96" spans="1:10" x14ac:dyDescent="0.25">
      <c r="A96" s="39"/>
      <c r="B96" s="137" t="s">
        <v>152</v>
      </c>
      <c r="C96" s="138">
        <v>613417</v>
      </c>
      <c r="D96" s="145">
        <f>SUM('Obrazac 2. SUD'!D94+'Obrazac 2. IPA-2012'!D94+'obrazac2-'!D94+'OBRAZAC 2- IPA 2013'!D94)</f>
        <v>23000</v>
      </c>
      <c r="E96" s="145">
        <f>SUM('Obrazac 2. SUD'!E94+'Obrazac 2. IPA-2012'!E94+'obrazac2-'!E94+'OBRAZAC 2- IPA 2013'!E94)</f>
        <v>10000</v>
      </c>
      <c r="F96" s="145">
        <f t="shared" si="3"/>
        <v>33000</v>
      </c>
      <c r="G96" s="148">
        <v>17345</v>
      </c>
      <c r="H96" s="149">
        <v>14927</v>
      </c>
      <c r="I96" s="128">
        <f t="shared" si="4"/>
        <v>0.52560606060606063</v>
      </c>
      <c r="J96" s="129">
        <f t="shared" si="5"/>
        <v>1.1619883432705835</v>
      </c>
    </row>
    <row r="97" spans="1:10" x14ac:dyDescent="0.25">
      <c r="A97" s="39"/>
      <c r="B97" s="137" t="s">
        <v>153</v>
      </c>
      <c r="C97" s="138">
        <v>613418</v>
      </c>
      <c r="D97" s="145">
        <f>SUM('Obrazac 2. SUD'!D95+'Obrazac 2. IPA-2012'!D95+'obrazac2-'!D95+'OBRAZAC 2- IPA 2013'!D95)</f>
        <v>0</v>
      </c>
      <c r="E97" s="145">
        <f>SUM('Obrazac 2. SUD'!E95+'Obrazac 2. IPA-2012'!E95+'obrazac2-'!E95+'OBRAZAC 2- IPA 2013'!E95)</f>
        <v>0</v>
      </c>
      <c r="F97" s="145">
        <f t="shared" si="3"/>
        <v>0</v>
      </c>
      <c r="G97" s="148">
        <v>364</v>
      </c>
      <c r="H97" s="149">
        <v>1231</v>
      </c>
      <c r="I97" s="128" t="e">
        <f t="shared" si="4"/>
        <v>#DIV/0!</v>
      </c>
      <c r="J97" s="129">
        <f t="shared" si="5"/>
        <v>0.2956945572705118</v>
      </c>
    </row>
    <row r="98" spans="1:10" x14ac:dyDescent="0.25">
      <c r="A98" s="39"/>
      <c r="B98" s="137" t="s">
        <v>154</v>
      </c>
      <c r="C98" s="138">
        <v>613419</v>
      </c>
      <c r="D98" s="145">
        <f>SUM('Obrazac 2. SUD'!D96+'Obrazac 2. IPA-2012'!D96+'obrazac2-'!D96+'OBRAZAC 2- IPA 2013'!D96)</f>
        <v>42000</v>
      </c>
      <c r="E98" s="145">
        <f>SUM('Obrazac 2. SUD'!E96+'Obrazac 2. IPA-2012'!E96+'obrazac2-'!E96+'OBRAZAC 2- IPA 2013'!E96)</f>
        <v>6000</v>
      </c>
      <c r="F98" s="145">
        <f t="shared" si="3"/>
        <v>48000</v>
      </c>
      <c r="G98" s="148">
        <v>36449</v>
      </c>
      <c r="H98" s="149">
        <v>36255</v>
      </c>
      <c r="I98" s="128">
        <f t="shared" si="4"/>
        <v>0.75935416666666666</v>
      </c>
      <c r="J98" s="129">
        <f t="shared" si="5"/>
        <v>1.0053509860708867</v>
      </c>
    </row>
    <row r="99" spans="1:10" x14ac:dyDescent="0.25">
      <c r="A99" s="39"/>
      <c r="B99" s="137" t="s">
        <v>155</v>
      </c>
      <c r="C99" s="138">
        <v>613481</v>
      </c>
      <c r="D99" s="145">
        <f>SUM('Obrazac 2. SUD'!D97+'Obrazac 2. IPA-2012'!D97+'obrazac2-'!D97+'OBRAZAC 2- IPA 2013'!D97)</f>
        <v>2000</v>
      </c>
      <c r="E99" s="145">
        <f>SUM('Obrazac 2. SUD'!E97+'Obrazac 2. IPA-2012'!E97+'obrazac2-'!E97+'OBRAZAC 2- IPA 2013'!E97)</f>
        <v>2000</v>
      </c>
      <c r="F99" s="145">
        <f t="shared" si="3"/>
        <v>4000</v>
      </c>
      <c r="G99" s="148">
        <v>746</v>
      </c>
      <c r="H99" s="149">
        <v>977</v>
      </c>
      <c r="I99" s="128">
        <f t="shared" si="4"/>
        <v>0.1865</v>
      </c>
      <c r="J99" s="129">
        <f t="shared" si="5"/>
        <v>0.76356192425793246</v>
      </c>
    </row>
    <row r="100" spans="1:10" x14ac:dyDescent="0.25">
      <c r="A100" s="39"/>
      <c r="B100" s="134" t="s">
        <v>156</v>
      </c>
      <c r="C100" s="138">
        <v>613484</v>
      </c>
      <c r="D100" s="145">
        <f>SUM('Obrazac 2. SUD'!D98+'Obrazac 2. IPA-2012'!D98+'obrazac2-'!D98+'OBRAZAC 2- IPA 2013'!D98)</f>
        <v>16000</v>
      </c>
      <c r="E100" s="145">
        <f>SUM('Obrazac 2. SUD'!E98+'Obrazac 2. IPA-2012'!E98+'obrazac2-'!E98+'OBRAZAC 2- IPA 2013'!E98)</f>
        <v>0</v>
      </c>
      <c r="F100" s="145">
        <f t="shared" si="3"/>
        <v>16000</v>
      </c>
      <c r="G100" s="148">
        <v>20205</v>
      </c>
      <c r="H100" s="149">
        <v>15484</v>
      </c>
      <c r="I100" s="128">
        <f t="shared" si="4"/>
        <v>1.2628124999999999</v>
      </c>
      <c r="J100" s="129">
        <f t="shared" si="5"/>
        <v>1.3048953758718678</v>
      </c>
    </row>
    <row r="101" spans="1:10" x14ac:dyDescent="0.25">
      <c r="A101" s="39"/>
      <c r="B101" s="134" t="s">
        <v>157</v>
      </c>
      <c r="C101" s="138">
        <v>613487</v>
      </c>
      <c r="D101" s="145">
        <f>SUM('Obrazac 2. SUD'!D99+'Obrazac 2. IPA-2012'!D99+'obrazac2-'!D99+'OBRAZAC 2- IPA 2013'!D99)</f>
        <v>0</v>
      </c>
      <c r="E101" s="145">
        <f>SUM('Obrazac 2. SUD'!E99+'Obrazac 2. IPA-2012'!E99+'obrazac2-'!E99+'OBRAZAC 2- IPA 2013'!E99)</f>
        <v>0</v>
      </c>
      <c r="F101" s="145">
        <f t="shared" si="3"/>
        <v>0</v>
      </c>
      <c r="G101" s="148">
        <f>SUM('Obrazac 2. SUD'!G99+'Obrazac 2. IPA-2012'!G99+'obrazac2-'!G99+'OBRAZAC 2- IPA 2013'!G99)</f>
        <v>0</v>
      </c>
      <c r="H101" s="149">
        <f>SUM('Obrazac 2. SUD'!H99+'Obrazac 2. IPA-2012'!H99+'obrazac2-'!H99+'OBRAZAC 2- IPA 2013'!H99)</f>
        <v>0</v>
      </c>
      <c r="I101" s="128" t="e">
        <f t="shared" si="4"/>
        <v>#DIV/0!</v>
      </c>
      <c r="J101" s="129" t="e">
        <f t="shared" si="5"/>
        <v>#DIV/0!</v>
      </c>
    </row>
    <row r="102" spans="1:10" x14ac:dyDescent="0.25">
      <c r="A102" s="39"/>
      <c r="B102" s="134" t="s">
        <v>158</v>
      </c>
      <c r="C102" s="138">
        <v>613492</v>
      </c>
      <c r="D102" s="145">
        <f>SUM('Obrazac 2. SUD'!D100+'Obrazac 2. IPA-2012'!D100+'obrazac2-'!D100+'OBRAZAC 2- IPA 2013'!D100)</f>
        <v>3000</v>
      </c>
      <c r="E102" s="145">
        <f>SUM('Obrazac 2. SUD'!E100+'Obrazac 2. IPA-2012'!E100+'obrazac2-'!E100+'OBRAZAC 2- IPA 2013'!E100)</f>
        <v>5100</v>
      </c>
      <c r="F102" s="145">
        <f t="shared" si="3"/>
        <v>8100</v>
      </c>
      <c r="G102" s="148">
        <v>2018</v>
      </c>
      <c r="H102" s="149">
        <v>2339</v>
      </c>
      <c r="I102" s="128">
        <f t="shared" si="4"/>
        <v>0.2491358024691358</v>
      </c>
      <c r="J102" s="129">
        <f t="shared" si="5"/>
        <v>0.86276186404446342</v>
      </c>
    </row>
    <row r="103" spans="1:10" ht="24.75" x14ac:dyDescent="0.25">
      <c r="A103" s="122">
        <v>11</v>
      </c>
      <c r="B103" s="108" t="s">
        <v>35</v>
      </c>
      <c r="C103" s="109">
        <v>613500</v>
      </c>
      <c r="D103" s="125">
        <f>SUM('Obrazac 2. SUD'!D101+'Obrazac 2. IPA-2012'!D101+'obrazac2-'!D101+'OBRAZAC 2- IPA 2013'!D101)</f>
        <v>12000</v>
      </c>
      <c r="E103" s="125">
        <f>SUM('Obrazac 2. SUD'!E101+'Obrazac 2. IPA-2012'!E101+'obrazac2-'!E101+'OBRAZAC 2- IPA 2013'!E101)</f>
        <v>0</v>
      </c>
      <c r="F103" s="125">
        <f t="shared" si="3"/>
        <v>12000</v>
      </c>
      <c r="G103" s="151">
        <v>4492</v>
      </c>
      <c r="H103" s="152">
        <v>3889</v>
      </c>
      <c r="I103" s="114">
        <f t="shared" si="4"/>
        <v>0.37433333333333335</v>
      </c>
      <c r="J103" s="115">
        <f t="shared" si="5"/>
        <v>1.1550527127796348</v>
      </c>
    </row>
    <row r="104" spans="1:10" x14ac:dyDescent="0.25">
      <c r="A104" s="45"/>
      <c r="B104" s="134" t="s">
        <v>159</v>
      </c>
      <c r="C104" s="138">
        <v>613511</v>
      </c>
      <c r="D104" s="145">
        <f>SUM('Obrazac 2. SUD'!D102+'Obrazac 2. IPA-2012'!D102+'obrazac2-'!D102+'OBRAZAC 2- IPA 2013'!D102)</f>
        <v>3000</v>
      </c>
      <c r="E104" s="145">
        <f>SUM('Obrazac 2. SUD'!E102+'Obrazac 2. IPA-2012'!E102+'obrazac2-'!E102+'OBRAZAC 2- IPA 2013'!E102)</f>
        <v>0</v>
      </c>
      <c r="F104" s="145">
        <f t="shared" si="3"/>
        <v>3000</v>
      </c>
      <c r="G104" s="148">
        <v>1091</v>
      </c>
      <c r="H104" s="149">
        <v>1014</v>
      </c>
      <c r="I104" s="128">
        <f t="shared" si="4"/>
        <v>0.36366666666666669</v>
      </c>
      <c r="J104" s="129">
        <f t="shared" si="5"/>
        <v>1.0759368836291914</v>
      </c>
    </row>
    <row r="105" spans="1:10" x14ac:dyDescent="0.25">
      <c r="A105" s="45"/>
      <c r="B105" s="134" t="s">
        <v>160</v>
      </c>
      <c r="C105" s="138">
        <v>613512</v>
      </c>
      <c r="D105" s="145">
        <f>SUM('Obrazac 2. SUD'!D103+'Obrazac 2. IPA-2012'!D103+'obrazac2-'!D103+'OBRAZAC 2- IPA 2013'!D103)</f>
        <v>7000</v>
      </c>
      <c r="E105" s="145">
        <f>SUM('Obrazac 2. SUD'!E103+'Obrazac 2. IPA-2012'!E103+'obrazac2-'!E103+'OBRAZAC 2- IPA 2013'!E103)</f>
        <v>0</v>
      </c>
      <c r="F105" s="145">
        <f t="shared" si="3"/>
        <v>7000</v>
      </c>
      <c r="G105" s="148">
        <v>2707</v>
      </c>
      <c r="H105" s="149">
        <v>2242</v>
      </c>
      <c r="I105" s="128">
        <f t="shared" si="4"/>
        <v>0.38671428571428573</v>
      </c>
      <c r="J105" s="129">
        <f t="shared" si="5"/>
        <v>1.2074041034790366</v>
      </c>
    </row>
    <row r="106" spans="1:10" x14ac:dyDescent="0.25">
      <c r="A106" s="45"/>
      <c r="B106" s="134" t="s">
        <v>161</v>
      </c>
      <c r="C106" s="138">
        <v>613513</v>
      </c>
      <c r="D106" s="145">
        <f>SUM('Obrazac 2. SUD'!D104+'Obrazac 2. IPA-2012'!D104+'obrazac2-'!D104+'OBRAZAC 2- IPA 2013'!D104)</f>
        <v>0</v>
      </c>
      <c r="E106" s="145">
        <f>SUM('Obrazac 2. SUD'!E104+'Obrazac 2. IPA-2012'!E104+'obrazac2-'!E104+'OBRAZAC 2- IPA 2013'!E104)</f>
        <v>0</v>
      </c>
      <c r="F106" s="145">
        <f t="shared" si="3"/>
        <v>0</v>
      </c>
      <c r="G106" s="148">
        <f>SUM('Obrazac 2. SUD'!G104+'Obrazac 2. IPA-2012'!G104+'obrazac2-'!G104+'OBRAZAC 2- IPA 2013'!G104)</f>
        <v>50</v>
      </c>
      <c r="H106" s="149">
        <f>SUM('Obrazac 2. SUD'!H104+'Obrazac 2. IPA-2012'!H104+'obrazac2-'!H104+'OBRAZAC 2- IPA 2013'!H104)</f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162</v>
      </c>
      <c r="C107" s="138">
        <v>613521</v>
      </c>
      <c r="D107" s="145">
        <f>SUM('Obrazac 2. SUD'!D105+'Obrazac 2. IPA-2012'!D105+'obrazac2-'!D105+'OBRAZAC 2- IPA 2013'!D105)</f>
        <v>0</v>
      </c>
      <c r="E107" s="145">
        <f>SUM('Obrazac 2. SUD'!E105+'Obrazac 2. IPA-2012'!E105+'obrazac2-'!E105+'OBRAZAC 2- IPA 2013'!E105)</f>
        <v>0</v>
      </c>
      <c r="F107" s="145">
        <f t="shared" si="3"/>
        <v>0</v>
      </c>
      <c r="G107" s="148">
        <f>SUM('Obrazac 2. SUD'!G105+'Obrazac 2. IPA-2012'!G105+'obrazac2-'!G105+'OBRAZAC 2- IPA 2013'!G105)</f>
        <v>0</v>
      </c>
      <c r="H107" s="149">
        <f>SUM('Obrazac 2. SUD'!H105+'Obrazac 2. IPA-2012'!H105+'obrazac2-'!H105+'OBRAZAC 2- IPA 2013'!H105)</f>
        <v>0</v>
      </c>
      <c r="I107" s="128" t="e">
        <f t="shared" si="4"/>
        <v>#DIV/0!</v>
      </c>
      <c r="J107" s="129" t="e">
        <f t="shared" si="5"/>
        <v>#DIV/0!</v>
      </c>
    </row>
    <row r="108" spans="1:10" x14ac:dyDescent="0.25">
      <c r="A108" s="45"/>
      <c r="B108" s="134" t="s">
        <v>163</v>
      </c>
      <c r="C108" s="138">
        <v>613523</v>
      </c>
      <c r="D108" s="145">
        <f>SUM('Obrazac 2. SUD'!D106+'Obrazac 2. IPA-2012'!D106+'obrazac2-'!D106+'OBRAZAC 2- IPA 2013'!D106)</f>
        <v>1000</v>
      </c>
      <c r="E108" s="145">
        <f>SUM('Obrazac 2. SUD'!E106+'Obrazac 2. IPA-2012'!E106+'obrazac2-'!E106+'OBRAZAC 2- IPA 2013'!E106)</f>
        <v>0</v>
      </c>
      <c r="F108" s="145">
        <f t="shared" si="3"/>
        <v>1000</v>
      </c>
      <c r="G108" s="148">
        <v>644</v>
      </c>
      <c r="H108" s="149">
        <v>633</v>
      </c>
      <c r="I108" s="128">
        <f t="shared" si="4"/>
        <v>0.64400000000000002</v>
      </c>
      <c r="J108" s="129">
        <f t="shared" si="5"/>
        <v>1.0173775671406002</v>
      </c>
    </row>
    <row r="109" spans="1:10" x14ac:dyDescent="0.25">
      <c r="A109" s="45"/>
      <c r="B109" s="134" t="s">
        <v>164</v>
      </c>
      <c r="C109" s="138">
        <v>613524</v>
      </c>
      <c r="D109" s="145">
        <f>SUM('Obrazac 2. SUD'!D107+'Obrazac 2. IPA-2012'!D107+'obrazac2-'!D107+'OBRAZAC 2- IPA 2013'!D107)</f>
        <v>1000</v>
      </c>
      <c r="E109" s="145">
        <f>SUM('Obrazac 2. SUD'!E107+'Obrazac 2. IPA-2012'!E107+'obrazac2-'!E107+'OBRAZAC 2- IPA 2013'!E107)</f>
        <v>0</v>
      </c>
      <c r="F109" s="145">
        <f t="shared" si="3"/>
        <v>1000</v>
      </c>
      <c r="G109" s="148">
        <f>SUM('Obrazac 2. SUD'!G107+'Obrazac 2. IPA-2012'!G107+'obrazac2-'!G107+'OBRAZAC 2- IPA 2013'!G107)</f>
        <v>0</v>
      </c>
      <c r="H109" s="149">
        <f>SUM('Obrazac 2. SUD'!H107+'Obrazac 2. IPA-2012'!H107+'obrazac2-'!H107+'OBRAZAC 2- IPA 2013'!H107)</f>
        <v>0</v>
      </c>
      <c r="I109" s="128">
        <f t="shared" si="4"/>
        <v>0</v>
      </c>
      <c r="J109" s="129" t="e">
        <f t="shared" si="5"/>
        <v>#DIV/0!</v>
      </c>
    </row>
    <row r="110" spans="1:10" x14ac:dyDescent="0.25">
      <c r="A110" s="123">
        <v>12</v>
      </c>
      <c r="B110" s="108" t="s">
        <v>36</v>
      </c>
      <c r="C110" s="109">
        <v>613600</v>
      </c>
      <c r="D110" s="125">
        <f>SUM('Obrazac 2. SUD'!D108+'Obrazac 2. IPA-2012'!D108+'obrazac2-'!D108+'OBRAZAC 2- IPA 2013'!D108)</f>
        <v>0</v>
      </c>
      <c r="E110" s="125">
        <f>SUM('Obrazac 2. SUD'!E108+'Obrazac 2. IPA-2012'!E108+'obrazac2-'!E108+'OBRAZAC 2- IPA 2013'!E108)</f>
        <v>0</v>
      </c>
      <c r="F110" s="125">
        <f t="shared" si="3"/>
        <v>0</v>
      </c>
      <c r="G110" s="151">
        <f>SUM('Obrazac 2. SUD'!G108+'Obrazac 2. IPA-2012'!G108+'obrazac2-'!G108+'OBRAZAC 2- IPA 2013'!G108)</f>
        <v>0</v>
      </c>
      <c r="H110" s="152">
        <f>SUM('Obrazac 2. SUD'!H108+'Obrazac 2. IPA-2012'!H108+'obrazac2-'!H108+'OBRAZAC 2- IPA 2013'!H108)</f>
        <v>0</v>
      </c>
      <c r="I110" s="114" t="e">
        <f t="shared" si="4"/>
        <v>#DIV/0!</v>
      </c>
      <c r="J110" s="115" t="e">
        <f t="shared" si="5"/>
        <v>#DIV/0!</v>
      </c>
    </row>
    <row r="111" spans="1:10" x14ac:dyDescent="0.25">
      <c r="A111" s="39"/>
      <c r="B111" s="134" t="s">
        <v>165</v>
      </c>
      <c r="C111" s="138">
        <v>613611</v>
      </c>
      <c r="D111" s="145">
        <f>SUM('Obrazac 2. SUD'!D109+'Obrazac 2. IPA-2012'!D109+'obrazac2-'!D109+'OBRAZAC 2- IPA 2013'!D109)</f>
        <v>0</v>
      </c>
      <c r="E111" s="145">
        <f>SUM('Obrazac 2. SUD'!E109+'Obrazac 2. IPA-2012'!E109+'obrazac2-'!E109+'OBRAZAC 2- IPA 2013'!E109)</f>
        <v>0</v>
      </c>
      <c r="F111" s="145">
        <f t="shared" si="3"/>
        <v>0</v>
      </c>
      <c r="G111" s="148">
        <f>SUM('Obrazac 2. SUD'!G109+'Obrazac 2. IPA-2012'!G109+'obrazac2-'!G109+'OBRAZAC 2- IPA 2013'!G109)</f>
        <v>0</v>
      </c>
      <c r="H111" s="149">
        <f>SUM('Obrazac 2. SUD'!H109+'Obrazac 2. IPA-2012'!H109+'obrazac2-'!H109+'OBRAZAC 2- IPA 2013'!H109)</f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39"/>
      <c r="B112" s="134" t="s">
        <v>166</v>
      </c>
      <c r="C112" s="138">
        <v>613614</v>
      </c>
      <c r="D112" s="145">
        <f>SUM('Obrazac 2. SUD'!D110+'Obrazac 2. IPA-2012'!D110+'obrazac2-'!D110+'OBRAZAC 2- IPA 2013'!D110)</f>
        <v>0</v>
      </c>
      <c r="E112" s="145">
        <f>SUM('Obrazac 2. SUD'!E110+'Obrazac 2. IPA-2012'!E110+'obrazac2-'!E110+'OBRAZAC 2- IPA 2013'!E110)</f>
        <v>0</v>
      </c>
      <c r="F112" s="145">
        <f t="shared" si="3"/>
        <v>0</v>
      </c>
      <c r="G112" s="148">
        <f>SUM('Obrazac 2. SUD'!G110+'Obrazac 2. IPA-2012'!G110+'obrazac2-'!G110+'OBRAZAC 2- IPA 2013'!G110)</f>
        <v>0</v>
      </c>
      <c r="H112" s="149">
        <f>SUM('Obrazac 2. SUD'!H110+'Obrazac 2. IPA-2012'!H110+'obrazac2-'!H110+'OBRAZAC 2- IPA 2013'!H110)</f>
        <v>0</v>
      </c>
      <c r="I112" s="128" t="e">
        <f t="shared" si="4"/>
        <v>#DIV/0!</v>
      </c>
      <c r="J112" s="129" t="e">
        <f t="shared" si="5"/>
        <v>#DIV/0!</v>
      </c>
    </row>
    <row r="113" spans="1:10" x14ac:dyDescent="0.25">
      <c r="A113" s="39"/>
      <c r="B113" s="134" t="s">
        <v>167</v>
      </c>
      <c r="C113" s="138">
        <v>613621</v>
      </c>
      <c r="D113" s="145">
        <f>SUM('Obrazac 2. SUD'!D111+'Obrazac 2. IPA-2012'!D111+'obrazac2-'!D111+'OBRAZAC 2- IPA 2013'!D111)</f>
        <v>0</v>
      </c>
      <c r="E113" s="145">
        <f>SUM('Obrazac 2. SUD'!E111+'Obrazac 2. IPA-2012'!E111+'obrazac2-'!E111+'OBRAZAC 2- IPA 2013'!E111)</f>
        <v>0</v>
      </c>
      <c r="F113" s="145">
        <f t="shared" si="3"/>
        <v>0</v>
      </c>
      <c r="G113" s="148">
        <f>SUM('Obrazac 2. SUD'!G111+'Obrazac 2. IPA-2012'!G111+'obrazac2-'!G111+'OBRAZAC 2- IPA 2013'!G111)</f>
        <v>0</v>
      </c>
      <c r="H113" s="149">
        <f>SUM('Obrazac 2. SUD'!H111+'Obrazac 2. IPA-2012'!H111+'obrazac2-'!H111+'OBRAZAC 2- IPA 2013'!H111)</f>
        <v>0</v>
      </c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122">
        <v>13</v>
      </c>
      <c r="B114" s="108" t="s">
        <v>37</v>
      </c>
      <c r="C114" s="109">
        <v>613700</v>
      </c>
      <c r="D114" s="125">
        <f>SUM('Obrazac 2. SUD'!D112+'Obrazac 2. IPA-2012'!D112+'obrazac2-'!D112+'OBRAZAC 2- IPA 2013'!D112)</f>
        <v>159000</v>
      </c>
      <c r="E114" s="125">
        <f>SUM('Obrazac 2. SUD'!E112+'Obrazac 2. IPA-2012'!E112+'obrazac2-'!E112+'OBRAZAC 2- IPA 2013'!E112)</f>
        <v>0</v>
      </c>
      <c r="F114" s="125">
        <f t="shared" si="3"/>
        <v>159000</v>
      </c>
      <c r="G114" s="151">
        <v>119625</v>
      </c>
      <c r="H114" s="152">
        <v>115148</v>
      </c>
      <c r="I114" s="114">
        <f t="shared" si="4"/>
        <v>0.75235849056603776</v>
      </c>
      <c r="J114" s="115">
        <f t="shared" si="5"/>
        <v>1.038880397401605</v>
      </c>
    </row>
    <row r="115" spans="1:10" x14ac:dyDescent="0.25">
      <c r="A115" s="45"/>
      <c r="B115" s="134" t="s">
        <v>168</v>
      </c>
      <c r="C115" s="138">
        <v>613711</v>
      </c>
      <c r="D115" s="145">
        <f>SUM('Obrazac 2. SUD'!D113+'Obrazac 2. IPA-2012'!D113+'obrazac2-'!D113+'OBRAZAC 2- IPA 2013'!D113)</f>
        <v>3000</v>
      </c>
      <c r="E115" s="145">
        <f>SUM('Obrazac 2. SUD'!E113+'Obrazac 2. IPA-2012'!E113+'obrazac2-'!E113+'OBRAZAC 2- IPA 2013'!E113)</f>
        <v>0</v>
      </c>
      <c r="F115" s="145">
        <f t="shared" si="3"/>
        <v>3000</v>
      </c>
      <c r="G115" s="148">
        <v>920</v>
      </c>
      <c r="H115" s="149">
        <v>1257</v>
      </c>
      <c r="I115" s="128">
        <f t="shared" si="4"/>
        <v>0.30666666666666664</v>
      </c>
      <c r="J115" s="129">
        <f t="shared" si="5"/>
        <v>0.73190135242641208</v>
      </c>
    </row>
    <row r="116" spans="1:10" x14ac:dyDescent="0.25">
      <c r="A116" s="45"/>
      <c r="B116" s="134" t="s">
        <v>169</v>
      </c>
      <c r="C116" s="138">
        <v>613712</v>
      </c>
      <c r="D116" s="145">
        <f>SUM('Obrazac 2. SUD'!D114+'Obrazac 2. IPA-2012'!D114+'obrazac2-'!D114+'OBRAZAC 2- IPA 2013'!D114)</f>
        <v>40000</v>
      </c>
      <c r="E116" s="145">
        <f>SUM('Obrazac 2. SUD'!E114+'Obrazac 2. IPA-2012'!E114+'obrazac2-'!E114+'OBRAZAC 2- IPA 2013'!E114)</f>
        <v>0</v>
      </c>
      <c r="F116" s="145">
        <f t="shared" si="3"/>
        <v>40000</v>
      </c>
      <c r="G116" s="148">
        <v>29604</v>
      </c>
      <c r="H116" s="149">
        <v>25536</v>
      </c>
      <c r="I116" s="128">
        <f t="shared" si="4"/>
        <v>0.74009999999999998</v>
      </c>
      <c r="J116" s="129">
        <f t="shared" si="5"/>
        <v>1.1593045112781954</v>
      </c>
    </row>
    <row r="117" spans="1:10" x14ac:dyDescent="0.25">
      <c r="A117" s="45"/>
      <c r="B117" s="134" t="s">
        <v>170</v>
      </c>
      <c r="C117" s="138">
        <v>613713</v>
      </c>
      <c r="D117" s="145">
        <f>SUM('Obrazac 2. SUD'!D115+'Obrazac 2. IPA-2012'!D115+'obrazac2-'!D115+'OBRAZAC 2- IPA 2013'!D115)</f>
        <v>3000</v>
      </c>
      <c r="E117" s="145">
        <f>SUM('Obrazac 2. SUD'!E115+'Obrazac 2. IPA-2012'!E115+'obrazac2-'!E115+'OBRAZAC 2- IPA 2013'!E115)</f>
        <v>0</v>
      </c>
      <c r="F117" s="145">
        <f t="shared" si="3"/>
        <v>3000</v>
      </c>
      <c r="G117" s="148">
        <v>1263</v>
      </c>
      <c r="H117" s="149">
        <v>3643</v>
      </c>
      <c r="I117" s="128">
        <f t="shared" si="4"/>
        <v>0.42099999999999999</v>
      </c>
      <c r="J117" s="129">
        <f t="shared" si="5"/>
        <v>0.34669228657699697</v>
      </c>
    </row>
    <row r="118" spans="1:10" x14ac:dyDescent="0.25">
      <c r="A118" s="45"/>
      <c r="B118" s="134" t="s">
        <v>171</v>
      </c>
      <c r="C118" s="138">
        <v>613721</v>
      </c>
      <c r="D118" s="145">
        <f>SUM('Obrazac 2. SUD'!D116+'Obrazac 2. IPA-2012'!D116+'obrazac2-'!D116+'OBRAZAC 2- IPA 2013'!D116)</f>
        <v>1000</v>
      </c>
      <c r="E118" s="145">
        <f>SUM('Obrazac 2. SUD'!E116+'Obrazac 2. IPA-2012'!E116+'obrazac2-'!E116+'OBRAZAC 2- IPA 2013'!E116)</f>
        <v>0</v>
      </c>
      <c r="F118" s="145">
        <f t="shared" si="3"/>
        <v>1000</v>
      </c>
      <c r="G118" s="148">
        <f>SUM('Obrazac 2. SUD'!G116+'Obrazac 2. IPA-2012'!G116+'obrazac2-'!G116+'OBRAZAC 2- IPA 2013'!G116)</f>
        <v>0</v>
      </c>
      <c r="H118" s="149">
        <f>SUM('Obrazac 2. SUD'!H116+'Obrazac 2. IPA-2012'!H116+'obrazac2-'!H116+'OBRAZAC 2- IPA 2013'!H116)</f>
        <v>0</v>
      </c>
      <c r="I118" s="128">
        <f t="shared" si="4"/>
        <v>0</v>
      </c>
      <c r="J118" s="129" t="e">
        <f t="shared" si="5"/>
        <v>#DIV/0!</v>
      </c>
    </row>
    <row r="119" spans="1:10" x14ac:dyDescent="0.25">
      <c r="A119" s="45"/>
      <c r="B119" s="134" t="s">
        <v>172</v>
      </c>
      <c r="C119" s="138">
        <v>613722</v>
      </c>
      <c r="D119" s="145">
        <f>SUM('Obrazac 2. SUD'!D117+'Obrazac 2. IPA-2012'!D117+'obrazac2-'!D117+'OBRAZAC 2- IPA 2013'!D117)</f>
        <v>38000</v>
      </c>
      <c r="E119" s="145">
        <f>SUM('Obrazac 2. SUD'!E117+'Obrazac 2. IPA-2012'!E117+'obrazac2-'!E117+'OBRAZAC 2- IPA 2013'!E117)</f>
        <v>0</v>
      </c>
      <c r="F119" s="145">
        <f t="shared" si="3"/>
        <v>38000</v>
      </c>
      <c r="G119" s="148">
        <v>19944</v>
      </c>
      <c r="H119" s="149">
        <v>21290</v>
      </c>
      <c r="I119" s="128">
        <f t="shared" si="4"/>
        <v>0.52484210526315789</v>
      </c>
      <c r="J119" s="129">
        <f t="shared" si="5"/>
        <v>0.93677782996712067</v>
      </c>
    </row>
    <row r="120" spans="1:10" x14ac:dyDescent="0.25">
      <c r="A120" s="45"/>
      <c r="B120" s="134" t="s">
        <v>173</v>
      </c>
      <c r="C120" s="138">
        <v>613723</v>
      </c>
      <c r="D120" s="145">
        <f>SUM('Obrazac 2. SUD'!D118+'Obrazac 2. IPA-2012'!D118+'obrazac2-'!D118+'OBRAZAC 2- IPA 2013'!D118)</f>
        <v>1000</v>
      </c>
      <c r="E120" s="145">
        <f>SUM('Obrazac 2. SUD'!E118+'Obrazac 2. IPA-2012'!E118+'obrazac2-'!E118+'OBRAZAC 2- IPA 2013'!E118)</f>
        <v>0</v>
      </c>
      <c r="F120" s="145">
        <f t="shared" si="3"/>
        <v>1000</v>
      </c>
      <c r="G120" s="148">
        <v>318</v>
      </c>
      <c r="H120" s="149">
        <v>915</v>
      </c>
      <c r="I120" s="128">
        <f t="shared" si="4"/>
        <v>0.318</v>
      </c>
      <c r="J120" s="129">
        <f t="shared" si="5"/>
        <v>0.34754098360655739</v>
      </c>
    </row>
    <row r="121" spans="1:10" x14ac:dyDescent="0.25">
      <c r="A121" s="45"/>
      <c r="B121" s="134" t="s">
        <v>174</v>
      </c>
      <c r="C121" s="150">
        <v>613726</v>
      </c>
      <c r="D121" s="145">
        <f>SUM('Obrazac 2. SUD'!D119+'Obrazac 2. IPA-2012'!D119+'obrazac2-'!D119+'OBRAZAC 2- IPA 2013'!D119)</f>
        <v>1000</v>
      </c>
      <c r="E121" s="145">
        <f>SUM('Obrazac 2. SUD'!E119+'Obrazac 2. IPA-2012'!E119+'obrazac2-'!E119+'OBRAZAC 2- IPA 2013'!E119)</f>
        <v>0</v>
      </c>
      <c r="F121" s="145">
        <f t="shared" si="3"/>
        <v>1000</v>
      </c>
      <c r="G121" s="148">
        <v>190</v>
      </c>
      <c r="H121" s="149">
        <v>213</v>
      </c>
      <c r="I121" s="128">
        <f t="shared" si="4"/>
        <v>0.19</v>
      </c>
      <c r="J121" s="129">
        <f t="shared" si="5"/>
        <v>0.892018779342723</v>
      </c>
    </row>
    <row r="122" spans="1:10" x14ac:dyDescent="0.25">
      <c r="A122" s="45"/>
      <c r="B122" s="134" t="s">
        <v>175</v>
      </c>
      <c r="C122" s="138">
        <v>613727</v>
      </c>
      <c r="D122" s="145">
        <f>SUM('Obrazac 2. SUD'!D120+'Obrazac 2. IPA-2012'!D120+'obrazac2-'!D120+'OBRAZAC 2- IPA 2013'!D120)</f>
        <v>70000</v>
      </c>
      <c r="E122" s="145">
        <f>SUM('Obrazac 2. SUD'!E120+'Obrazac 2. IPA-2012'!E120+'obrazac2-'!E120+'OBRAZAC 2- IPA 2013'!E120)</f>
        <v>0</v>
      </c>
      <c r="F122" s="145">
        <f t="shared" si="3"/>
        <v>70000</v>
      </c>
      <c r="G122" s="148">
        <v>66578</v>
      </c>
      <c r="H122" s="149">
        <v>61791</v>
      </c>
      <c r="I122" s="128">
        <f t="shared" si="4"/>
        <v>0.95111428571428569</v>
      </c>
      <c r="J122" s="129">
        <f t="shared" si="5"/>
        <v>1.0774708290851418</v>
      </c>
    </row>
    <row r="123" spans="1:10" x14ac:dyDescent="0.25">
      <c r="A123" s="45"/>
      <c r="B123" s="134" t="s">
        <v>176</v>
      </c>
      <c r="C123" s="138">
        <v>613728</v>
      </c>
      <c r="D123" s="145">
        <f>SUM('Obrazac 2. SUD'!D121+'Obrazac 2. IPA-2012'!D121+'obrazac2-'!D121+'OBRAZAC 2- IPA 2013'!D121)</f>
        <v>2000</v>
      </c>
      <c r="E123" s="145">
        <f>SUM('Obrazac 2. SUD'!E121+'Obrazac 2. IPA-2012'!E121+'obrazac2-'!E121+'OBRAZAC 2- IPA 2013'!E121)</f>
        <v>0</v>
      </c>
      <c r="F123" s="145">
        <f t="shared" si="3"/>
        <v>2000</v>
      </c>
      <c r="G123" s="148">
        <v>808</v>
      </c>
      <c r="H123" s="149">
        <f>SUM('Obrazac 2. SUD'!H121+'Obrazac 2. IPA-2012'!H121+'obrazac2-'!H121+'OBRAZAC 2- IPA 2013'!H121)</f>
        <v>503</v>
      </c>
      <c r="I123" s="128">
        <f t="shared" si="4"/>
        <v>0.40400000000000003</v>
      </c>
      <c r="J123" s="129">
        <f t="shared" si="5"/>
        <v>1.606361829025845</v>
      </c>
    </row>
    <row r="124" spans="1:10" ht="36.75" x14ac:dyDescent="0.25">
      <c r="A124" s="123">
        <v>14</v>
      </c>
      <c r="B124" s="108" t="s">
        <v>38</v>
      </c>
      <c r="C124" s="109">
        <v>613800</v>
      </c>
      <c r="D124" s="125">
        <f>SUM('Obrazac 2. SUD'!D122+'Obrazac 2. IPA-2012'!D122+'obrazac2-'!D122+'OBRAZAC 2- IPA 2013'!D122)</f>
        <v>6000</v>
      </c>
      <c r="E124" s="125">
        <f>SUM('Obrazac 2. SUD'!E122+'Obrazac 2. IPA-2012'!E122+'obrazac2-'!E122+'OBRAZAC 2- IPA 2013'!E122)</f>
        <v>0</v>
      </c>
      <c r="F124" s="125">
        <f t="shared" si="3"/>
        <v>6000</v>
      </c>
      <c r="G124" s="151">
        <v>2564</v>
      </c>
      <c r="H124" s="152">
        <v>2702</v>
      </c>
      <c r="I124" s="114">
        <f t="shared" si="4"/>
        <v>0.42733333333333334</v>
      </c>
      <c r="J124" s="115">
        <f t="shared" si="5"/>
        <v>0.94892672094744634</v>
      </c>
    </row>
    <row r="125" spans="1:10" x14ac:dyDescent="0.25">
      <c r="A125" s="39"/>
      <c r="B125" s="134" t="s">
        <v>177</v>
      </c>
      <c r="C125" s="138">
        <v>613811</v>
      </c>
      <c r="D125" s="145">
        <f>SUM('Obrazac 2. SUD'!D123+'Obrazac 2. IPA-2012'!D123+'obrazac2-'!D123+'OBRAZAC 2- IPA 2013'!D123)</f>
        <v>0</v>
      </c>
      <c r="E125" s="145">
        <f>SUM('Obrazac 2. SUD'!E123+'Obrazac 2. IPA-2012'!E123+'obrazac2-'!E123+'OBRAZAC 2- IPA 2013'!E123)</f>
        <v>0</v>
      </c>
      <c r="F125" s="145">
        <f t="shared" si="3"/>
        <v>0</v>
      </c>
      <c r="G125" s="148">
        <f>SUM('Obrazac 2. SUD'!G123+'Obrazac 2. IPA-2012'!G123+'obrazac2-'!G123+'OBRAZAC 2- IPA 2013'!G123)</f>
        <v>0</v>
      </c>
      <c r="H125" s="149">
        <f>SUM('Obrazac 2. SUD'!H123+'Obrazac 2. IPA-2012'!H123+'obrazac2-'!H123+'OBRAZAC 2- IPA 2013'!H123)</f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178</v>
      </c>
      <c r="C126" s="138">
        <v>613813</v>
      </c>
      <c r="D126" s="145">
        <f>SUM('Obrazac 2. SUD'!D124+'Obrazac 2. IPA-2012'!D124+'obrazac2-'!D124+'OBRAZAC 2- IPA 2013'!D124)</f>
        <v>4000</v>
      </c>
      <c r="E126" s="145">
        <f>SUM('Obrazac 2. SUD'!E124+'Obrazac 2. IPA-2012'!E124+'obrazac2-'!E124+'OBRAZAC 2- IPA 2013'!E124)</f>
        <v>0</v>
      </c>
      <c r="F126" s="145">
        <f t="shared" si="3"/>
        <v>4000</v>
      </c>
      <c r="G126" s="148">
        <f>SUM('Obrazac 2. SUD'!G124+'Obrazac 2. IPA-2012'!G124+'obrazac2-'!G124+'OBRAZAC 2- IPA 2013'!G124)</f>
        <v>2443</v>
      </c>
      <c r="H126" s="149">
        <v>2576</v>
      </c>
      <c r="I126" s="128">
        <f t="shared" si="4"/>
        <v>0.61075000000000002</v>
      </c>
      <c r="J126" s="129">
        <f t="shared" si="5"/>
        <v>0.94836956521739135</v>
      </c>
    </row>
    <row r="127" spans="1:10" x14ac:dyDescent="0.25">
      <c r="A127" s="39"/>
      <c r="B127" s="134" t="s">
        <v>179</v>
      </c>
      <c r="C127" s="138">
        <v>613814</v>
      </c>
      <c r="D127" s="145">
        <f>SUM('Obrazac 2. SUD'!D125+'Obrazac 2. IPA-2012'!D125+'obrazac2-'!D125+'OBRAZAC 2- IPA 2013'!D125)</f>
        <v>0</v>
      </c>
      <c r="E127" s="145">
        <f>SUM('Obrazac 2. SUD'!E125+'Obrazac 2. IPA-2012'!E125+'obrazac2-'!E125+'OBRAZAC 2- IPA 2013'!E125)</f>
        <v>0</v>
      </c>
      <c r="F127" s="145">
        <f t="shared" si="3"/>
        <v>0</v>
      </c>
      <c r="G127" s="148">
        <f>SUM('Obrazac 2. SUD'!G125+'Obrazac 2. IPA-2012'!G125+'obrazac2-'!G125+'OBRAZAC 2- IPA 2013'!G125)</f>
        <v>0</v>
      </c>
      <c r="H127" s="149">
        <f>SUM('Obrazac 2. SUD'!H125+'Obrazac 2. IPA-2012'!H125+'obrazac2-'!H125+'OBRAZAC 2- IPA 2013'!H125)</f>
        <v>0</v>
      </c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180</v>
      </c>
      <c r="C128" s="138">
        <v>613815</v>
      </c>
      <c r="D128" s="145">
        <f>SUM('Obrazac 2. SUD'!D126+'Obrazac 2. IPA-2012'!D126+'obrazac2-'!D126+'OBRAZAC 2- IPA 2013'!D126)</f>
        <v>0</v>
      </c>
      <c r="E128" s="145">
        <f>SUM('Obrazac 2. SUD'!E126+'Obrazac 2. IPA-2012'!E126+'obrazac2-'!E126+'OBRAZAC 2- IPA 2013'!E126)</f>
        <v>0</v>
      </c>
      <c r="F128" s="145">
        <f t="shared" si="3"/>
        <v>0</v>
      </c>
      <c r="G128" s="148">
        <f>SUM('Obrazac 2. SUD'!G126+'Obrazac 2. IPA-2012'!G126+'obrazac2-'!G126+'OBRAZAC 2- IPA 2013'!G126)</f>
        <v>0</v>
      </c>
      <c r="H128" s="149">
        <f>SUM('Obrazac 2. SUD'!H126+'Obrazac 2. IPA-2012'!H126+'obrazac2-'!H126+'OBRAZAC 2- IPA 2013'!H126)</f>
        <v>0</v>
      </c>
      <c r="I128" s="128" t="e">
        <f t="shared" si="4"/>
        <v>#DIV/0!</v>
      </c>
      <c r="J128" s="129" t="e">
        <f t="shared" si="5"/>
        <v>#DIV/0!</v>
      </c>
    </row>
    <row r="129" spans="1:10" x14ac:dyDescent="0.25">
      <c r="A129" s="39"/>
      <c r="B129" s="134" t="s">
        <v>181</v>
      </c>
      <c r="C129" s="138">
        <v>613821</v>
      </c>
      <c r="D129" s="145">
        <f>SUM('Obrazac 2. SUD'!D127+'Obrazac 2. IPA-2012'!D127+'obrazac2-'!D127+'OBRAZAC 2- IPA 2013'!D127)</f>
        <v>2000</v>
      </c>
      <c r="E129" s="145">
        <f>SUM('Obrazac 2. SUD'!E127+'Obrazac 2. IPA-2012'!E127+'obrazac2-'!E127+'OBRAZAC 2- IPA 2013'!E127)</f>
        <v>0</v>
      </c>
      <c r="F129" s="145">
        <f t="shared" si="3"/>
        <v>2000</v>
      </c>
      <c r="G129" s="148">
        <v>121</v>
      </c>
      <c r="H129" s="149">
        <v>126</v>
      </c>
      <c r="I129" s="128">
        <f t="shared" si="4"/>
        <v>6.0499999999999998E-2</v>
      </c>
      <c r="J129" s="129">
        <f t="shared" si="5"/>
        <v>0.96031746031746035</v>
      </c>
    </row>
    <row r="130" spans="1:10" x14ac:dyDescent="0.25">
      <c r="A130" s="39"/>
      <c r="B130" s="134" t="s">
        <v>182</v>
      </c>
      <c r="C130" s="138">
        <v>613832</v>
      </c>
      <c r="D130" s="145">
        <f>SUM('Obrazac 2. SUD'!D128+'Obrazac 2. IPA-2012'!D128+'obrazac2-'!D128+'OBRAZAC 2- IPA 2013'!D128)</f>
        <v>0</v>
      </c>
      <c r="E130" s="145">
        <f>SUM('Obrazac 2. SUD'!E128+'Obrazac 2. IPA-2012'!E128+'obrazac2-'!E128+'OBRAZAC 2- IPA 2013'!E128)</f>
        <v>0</v>
      </c>
      <c r="F130" s="145">
        <f t="shared" si="3"/>
        <v>0</v>
      </c>
      <c r="G130" s="148">
        <f>SUM('Obrazac 2. SUD'!G128+'Obrazac 2. IPA-2012'!G128+'obrazac2-'!G128+'OBRAZAC 2- IPA 2013'!G128)</f>
        <v>0</v>
      </c>
      <c r="H130" s="149">
        <f>SUM('Obrazac 2. SUD'!H128+'Obrazac 2. IPA-2012'!H128+'obrazac2-'!H128+'OBRAZAC 2- IPA 2013'!H128)</f>
        <v>0</v>
      </c>
      <c r="I130" s="128" t="e">
        <f t="shared" si="4"/>
        <v>#DIV/0!</v>
      </c>
      <c r="J130" s="129" t="e">
        <f t="shared" si="5"/>
        <v>#DIV/0!</v>
      </c>
    </row>
    <row r="131" spans="1:10" ht="24.75" x14ac:dyDescent="0.25">
      <c r="A131" s="122">
        <v>15</v>
      </c>
      <c r="B131" s="108" t="s">
        <v>39</v>
      </c>
      <c r="C131" s="109">
        <v>613900</v>
      </c>
      <c r="D131" s="125">
        <f>SUM('Obrazac 2. SUD'!D129+'Obrazac 2. IPA-2012'!D129+'obrazac2-'!D129+'OBRAZAC 2- IPA 2013'!D129)</f>
        <v>3316000</v>
      </c>
      <c r="E131" s="125">
        <f>SUM('Obrazac 2. SUD'!E129+'Obrazac 2. IPA-2012'!E129+'obrazac2-'!E129+'OBRAZAC 2- IPA 2013'!E129)</f>
        <v>156453</v>
      </c>
      <c r="F131" s="125">
        <f t="shared" si="3"/>
        <v>3472453</v>
      </c>
      <c r="G131" s="151">
        <v>3168344</v>
      </c>
      <c r="H131" s="152">
        <v>4031781</v>
      </c>
      <c r="I131" s="114">
        <f t="shared" si="4"/>
        <v>0.91242242875569524</v>
      </c>
      <c r="J131" s="115">
        <f t="shared" si="5"/>
        <v>0.78584228657260902</v>
      </c>
    </row>
    <row r="132" spans="1:10" x14ac:dyDescent="0.25">
      <c r="A132" s="45"/>
      <c r="B132" s="134" t="s">
        <v>183</v>
      </c>
      <c r="C132" s="138">
        <v>613911</v>
      </c>
      <c r="D132" s="145">
        <f>SUM('Obrazac 2. SUD'!D130+'Obrazac 2. IPA-2012'!D130+'obrazac2-'!D130+'OBRAZAC 2- IPA 2013'!D130)</f>
        <v>0</v>
      </c>
      <c r="E132" s="145">
        <f>SUM('Obrazac 2. SUD'!E130+'Obrazac 2. IPA-2012'!E130+'obrazac2-'!E130+'OBRAZAC 2- IPA 2013'!E130)</f>
        <v>0</v>
      </c>
      <c r="F132" s="145">
        <f t="shared" si="3"/>
        <v>0</v>
      </c>
      <c r="G132" s="148">
        <f>SUM('Obrazac 2. SUD'!G130+'Obrazac 2. IPA-2012'!G130+'obrazac2-'!G130+'OBRAZAC 2- IPA 2013'!G130)</f>
        <v>0</v>
      </c>
      <c r="H132" s="149">
        <f>SUM('Obrazac 2. SUD'!H130+'Obrazac 2. IPA-2012'!H130+'obrazac2-'!H130+'OBRAZAC 2- IPA 2013'!H130)</f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184</v>
      </c>
      <c r="C133" s="138">
        <v>613912</v>
      </c>
      <c r="D133" s="145">
        <f>SUM('Obrazac 2. SUD'!D131+'Obrazac 2. IPA-2012'!D131+'obrazac2-'!D131+'OBRAZAC 2- IPA 2013'!D131)</f>
        <v>7000</v>
      </c>
      <c r="E133" s="145">
        <f>SUM('Obrazac 2. SUD'!E131+'Obrazac 2. IPA-2012'!E131+'obrazac2-'!E131+'OBRAZAC 2- IPA 2013'!E131)</f>
        <v>0</v>
      </c>
      <c r="F133" s="145">
        <f t="shared" si="3"/>
        <v>7000</v>
      </c>
      <c r="G133" s="148">
        <f>SUM('Obrazac 2. SUD'!G131+'Obrazac 2. IPA-2012'!G131+'obrazac2-'!G131+'OBRAZAC 2- IPA 2013'!G131)</f>
        <v>3169</v>
      </c>
      <c r="H133" s="149">
        <v>4590</v>
      </c>
      <c r="I133" s="128">
        <f t="shared" si="4"/>
        <v>0.45271428571428574</v>
      </c>
      <c r="J133" s="129">
        <f t="shared" si="5"/>
        <v>0.69041394335511985</v>
      </c>
    </row>
    <row r="134" spans="1:10" x14ac:dyDescent="0.25">
      <c r="A134" s="45"/>
      <c r="B134" s="137" t="s">
        <v>185</v>
      </c>
      <c r="C134" s="138">
        <v>613913</v>
      </c>
      <c r="D134" s="145">
        <f>SUM('Obrazac 2. SUD'!D132+'Obrazac 2. IPA-2012'!D132+'obrazac2-'!D132+'OBRAZAC 2- IPA 2013'!D132)</f>
        <v>3000</v>
      </c>
      <c r="E134" s="145">
        <f>SUM('Obrazac 2. SUD'!E132+'Obrazac 2. IPA-2012'!E132+'obrazac2-'!E132+'OBRAZAC 2- IPA 2013'!E132)</f>
        <v>0</v>
      </c>
      <c r="F134" s="145">
        <f t="shared" si="3"/>
        <v>3000</v>
      </c>
      <c r="G134" s="148">
        <v>2053</v>
      </c>
      <c r="H134" s="149">
        <v>1762</v>
      </c>
      <c r="I134" s="128">
        <f t="shared" si="4"/>
        <v>0.68433333333333335</v>
      </c>
      <c r="J134" s="129">
        <f t="shared" si="5"/>
        <v>1.1651532349602725</v>
      </c>
    </row>
    <row r="135" spans="1:10" x14ac:dyDescent="0.25">
      <c r="A135" s="45"/>
      <c r="B135" s="137" t="s">
        <v>186</v>
      </c>
      <c r="C135" s="138">
        <v>613914</v>
      </c>
      <c r="D135" s="145">
        <f>SUM('Obrazac 2. SUD'!D133+'Obrazac 2. IPA-2012'!D133+'obrazac2-'!D133+'OBRAZAC 2- IPA 2013'!D133)</f>
        <v>20000</v>
      </c>
      <c r="E135" s="145">
        <f>SUM('Obrazac 2. SUD'!E133+'Obrazac 2. IPA-2012'!E133+'obrazac2-'!E133+'OBRAZAC 2- IPA 2013'!E133)</f>
        <v>0</v>
      </c>
      <c r="F135" s="145">
        <f t="shared" si="3"/>
        <v>20000</v>
      </c>
      <c r="G135" s="148">
        <v>5727</v>
      </c>
      <c r="H135" s="149">
        <v>5474</v>
      </c>
      <c r="I135" s="128">
        <f t="shared" si="4"/>
        <v>0.28634999999999999</v>
      </c>
      <c r="J135" s="129">
        <f t="shared" si="5"/>
        <v>1.046218487394958</v>
      </c>
    </row>
    <row r="136" spans="1:10" x14ac:dyDescent="0.25">
      <c r="A136" s="45"/>
      <c r="B136" s="137" t="s">
        <v>187</v>
      </c>
      <c r="C136" s="138">
        <v>613915</v>
      </c>
      <c r="D136" s="145">
        <f>SUM('Obrazac 2. SUD'!D134+'Obrazac 2. IPA-2012'!D134+'obrazac2-'!D134+'OBRAZAC 2- IPA 2013'!D134)</f>
        <v>6000</v>
      </c>
      <c r="E136" s="145">
        <f>SUM('Obrazac 2. SUD'!E134+'Obrazac 2. IPA-2012'!E134+'obrazac2-'!E134+'OBRAZAC 2- IPA 2013'!E134)</f>
        <v>553</v>
      </c>
      <c r="F136" s="145">
        <f t="shared" si="3"/>
        <v>6553</v>
      </c>
      <c r="G136" s="148">
        <v>11017</v>
      </c>
      <c r="H136" s="149">
        <v>11978</v>
      </c>
      <c r="I136" s="128">
        <f t="shared" si="4"/>
        <v>1.6812147108194719</v>
      </c>
      <c r="J136" s="129">
        <f t="shared" si="5"/>
        <v>0.91976957755885791</v>
      </c>
    </row>
    <row r="137" spans="1:10" x14ac:dyDescent="0.25">
      <c r="A137" s="45"/>
      <c r="B137" s="137" t="s">
        <v>188</v>
      </c>
      <c r="C137" s="138">
        <v>613918</v>
      </c>
      <c r="D137" s="145">
        <f>SUM('Obrazac 2. SUD'!D135+'Obrazac 2. IPA-2012'!D135+'obrazac2-'!D135+'OBRAZAC 2- IPA 2013'!D135)</f>
        <v>0</v>
      </c>
      <c r="E137" s="145">
        <f>SUM('Obrazac 2. SUD'!E135+'Obrazac 2. IPA-2012'!E135+'obrazac2-'!E135+'OBRAZAC 2- IPA 2013'!E135)</f>
        <v>0</v>
      </c>
      <c r="F137" s="145">
        <f t="shared" si="3"/>
        <v>0</v>
      </c>
      <c r="G137" s="148">
        <f>SUM('Obrazac 2. SUD'!G135+'Obrazac 2. IPA-2012'!G135+'obrazac2-'!G135+'OBRAZAC 2- IPA 2013'!G135)</f>
        <v>0</v>
      </c>
      <c r="H137" s="149">
        <v>4354</v>
      </c>
      <c r="I137" s="128" t="e">
        <f t="shared" si="4"/>
        <v>#DIV/0!</v>
      </c>
      <c r="J137" s="129">
        <f t="shared" si="5"/>
        <v>0</v>
      </c>
    </row>
    <row r="138" spans="1:10" x14ac:dyDescent="0.25">
      <c r="A138" s="45"/>
      <c r="B138" s="137" t="s">
        <v>189</v>
      </c>
      <c r="C138" s="138">
        <v>613919</v>
      </c>
      <c r="D138" s="145">
        <f>SUM('Obrazac 2. SUD'!D136+'Obrazac 2. IPA-2012'!D136+'obrazac2-'!D136+'OBRAZAC 2- IPA 2013'!D136)</f>
        <v>0</v>
      </c>
      <c r="E138" s="145">
        <f>SUM('Obrazac 2. SUD'!E136+'Obrazac 2. IPA-2012'!E136+'obrazac2-'!E136+'OBRAZAC 2- IPA 2013'!E136)</f>
        <v>0</v>
      </c>
      <c r="F138" s="145">
        <f t="shared" si="3"/>
        <v>0</v>
      </c>
      <c r="G138" s="148">
        <f>SUM('Obrazac 2. SUD'!G136+'Obrazac 2. IPA-2012'!G136+'obrazac2-'!G136+'OBRAZAC 2- IPA 2013'!G136)</f>
        <v>0</v>
      </c>
      <c r="H138" s="149">
        <f>SUM('Obrazac 2. SUD'!H136+'Obrazac 2. IPA-2012'!H136+'obrazac2-'!H136+'OBRAZAC 2- IPA 2013'!H136)</f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190</v>
      </c>
      <c r="C139" s="138">
        <v>613921</v>
      </c>
      <c r="D139" s="145">
        <f>SUM('Obrazac 2. SUD'!D137+'Obrazac 2. IPA-2012'!D137+'obrazac2-'!D137+'OBRAZAC 2- IPA 2013'!D137)</f>
        <v>25000</v>
      </c>
      <c r="E139" s="145">
        <f>SUM('Obrazac 2. SUD'!E137+'Obrazac 2. IPA-2012'!E137+'obrazac2-'!E137+'OBRAZAC 2- IPA 2013'!E137)</f>
        <v>0</v>
      </c>
      <c r="F139" s="145">
        <f t="shared" si="3"/>
        <v>25000</v>
      </c>
      <c r="G139" s="148">
        <v>10881</v>
      </c>
      <c r="H139" s="149">
        <v>15091</v>
      </c>
      <c r="I139" s="128">
        <f t="shared" si="4"/>
        <v>0.43524000000000002</v>
      </c>
      <c r="J139" s="129">
        <f t="shared" si="5"/>
        <v>0.72102577695315084</v>
      </c>
    </row>
    <row r="140" spans="1:10" x14ac:dyDescent="0.25">
      <c r="A140" s="45"/>
      <c r="B140" s="137" t="s">
        <v>191</v>
      </c>
      <c r="C140" s="138">
        <v>613922</v>
      </c>
      <c r="D140" s="145">
        <f>SUM('Obrazac 2. SUD'!D138+'Obrazac 2. IPA-2012'!D138+'obrazac2-'!D138+'OBRAZAC 2- IPA 2013'!D138)</f>
        <v>0</v>
      </c>
      <c r="E140" s="145">
        <f>SUM('Obrazac 2. SUD'!E138+'Obrazac 2. IPA-2012'!E138+'obrazac2-'!E138+'OBRAZAC 2- IPA 2013'!E138)</f>
        <v>0</v>
      </c>
      <c r="F140" s="145">
        <f t="shared" si="3"/>
        <v>0</v>
      </c>
      <c r="G140" s="148">
        <f>SUM('Obrazac 2. SUD'!G138+'Obrazac 2. IPA-2012'!G138+'obrazac2-'!G138+'OBRAZAC 2- IPA 2013'!G138)</f>
        <v>0</v>
      </c>
      <c r="H140" s="149">
        <f>SUM('Obrazac 2. SUD'!H138+'Obrazac 2. IPA-2012'!H138+'obrazac2-'!H138+'OBRAZAC 2- IPA 2013'!H138)</f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192</v>
      </c>
      <c r="C141" s="138">
        <v>613923</v>
      </c>
      <c r="D141" s="145">
        <f>SUM('Obrazac 2. SUD'!D139+'Obrazac 2. IPA-2012'!D139+'obrazac2-'!D139+'OBRAZAC 2- IPA 2013'!D139)</f>
        <v>0</v>
      </c>
      <c r="E141" s="145">
        <f>SUM('Obrazac 2. SUD'!E139+'Obrazac 2. IPA-2012'!E139+'obrazac2-'!E139+'OBRAZAC 2- IPA 2013'!E139)</f>
        <v>0</v>
      </c>
      <c r="F141" s="145">
        <f t="shared" si="3"/>
        <v>0</v>
      </c>
      <c r="G141" s="148">
        <f>SUM('Obrazac 2. SUD'!G139+'Obrazac 2. IPA-2012'!G139+'obrazac2-'!G139+'OBRAZAC 2- IPA 2013'!G139)</f>
        <v>0</v>
      </c>
      <c r="H141" s="149">
        <f>SUM('Obrazac 2. SUD'!H139+'Obrazac 2. IPA-2012'!H139+'obrazac2-'!H139+'OBRAZAC 2- IPA 2013'!H139)</f>
        <v>0</v>
      </c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193</v>
      </c>
      <c r="C142" s="138">
        <v>613924</v>
      </c>
      <c r="D142" s="145">
        <f>SUM('Obrazac 2. SUD'!D140+'Obrazac 2. IPA-2012'!D140+'obrazac2-'!D140+'OBRAZAC 2- IPA 2013'!D140)</f>
        <v>0</v>
      </c>
      <c r="E142" s="145">
        <f>SUM('Obrazac 2. SUD'!E140+'Obrazac 2. IPA-2012'!E140+'obrazac2-'!E140+'OBRAZAC 2- IPA 2013'!E140)</f>
        <v>0</v>
      </c>
      <c r="F142" s="145">
        <f t="shared" si="3"/>
        <v>0</v>
      </c>
      <c r="G142" s="148">
        <f>SUM('Obrazac 2. SUD'!G140+'Obrazac 2. IPA-2012'!G140+'obrazac2-'!G140+'OBRAZAC 2- IPA 2013'!G140)</f>
        <v>0</v>
      </c>
      <c r="H142" s="149">
        <f>SUM('Obrazac 2. SUD'!H140+'Obrazac 2. IPA-2012'!H140+'obrazac2-'!H140+'OBRAZAC 2- IPA 2013'!H140)</f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194</v>
      </c>
      <c r="C143" s="138">
        <v>613932</v>
      </c>
      <c r="D143" s="145">
        <f>SUM('Obrazac 2. SUD'!D141+'Obrazac 2. IPA-2012'!D141+'obrazac2-'!D141+'OBRAZAC 2- IPA 2013'!D141)</f>
        <v>2763000</v>
      </c>
      <c r="E143" s="145">
        <f>SUM('Obrazac 2. SUD'!E141+'Obrazac 2. IPA-2012'!E141+'obrazac2-'!E141+'OBRAZAC 2- IPA 2013'!E141)</f>
        <v>150900</v>
      </c>
      <c r="F143" s="145">
        <f t="shared" si="3"/>
        <v>2913900</v>
      </c>
      <c r="G143" s="148">
        <v>2755880</v>
      </c>
      <c r="H143" s="149">
        <v>3454740</v>
      </c>
      <c r="I143" s="128">
        <f t="shared" si="4"/>
        <v>0.94577027351659293</v>
      </c>
      <c r="J143" s="129">
        <f t="shared" si="5"/>
        <v>0.79770981318420486</v>
      </c>
    </row>
    <row r="144" spans="1:10" x14ac:dyDescent="0.25">
      <c r="A144" s="45"/>
      <c r="B144" s="137" t="s">
        <v>195</v>
      </c>
      <c r="C144" s="138">
        <v>613934</v>
      </c>
      <c r="D144" s="145">
        <f>SUM('Obrazac 2. SUD'!D142+'Obrazac 2. IPA-2012'!D142+'obrazac2-'!D142+'OBRAZAC 2- IPA 2013'!D142)</f>
        <v>0</v>
      </c>
      <c r="E144" s="145">
        <f>SUM('Obrazac 2. SUD'!E142+'Obrazac 2. IPA-2012'!E142+'obrazac2-'!E142+'OBRAZAC 2- IPA 2013'!E142)</f>
        <v>0</v>
      </c>
      <c r="F144" s="145">
        <f t="shared" si="3"/>
        <v>0</v>
      </c>
      <c r="G144" s="148">
        <f>SUM('Obrazac 2. SUD'!G142+'Obrazac 2. IPA-2012'!G142+'obrazac2-'!G142+'OBRAZAC 2- IPA 2013'!G142)</f>
        <v>0</v>
      </c>
      <c r="H144" s="149">
        <f>SUM('Obrazac 2. SUD'!H142+'Obrazac 2. IPA-2012'!H142+'obrazac2-'!H142+'OBRAZAC 2- IPA 2013'!H142)</f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196</v>
      </c>
      <c r="C145" s="138">
        <v>613936</v>
      </c>
      <c r="D145" s="145">
        <f>SUM('Obrazac 2. SUD'!D143+'Obrazac 2. IPA-2012'!D143+'obrazac2-'!D143+'OBRAZAC 2- IPA 2013'!D143)</f>
        <v>31000</v>
      </c>
      <c r="E145" s="145">
        <f>SUM('Obrazac 2. SUD'!E143+'Obrazac 2. IPA-2012'!E143+'obrazac2-'!E143+'OBRAZAC 2- IPA 2013'!E143)</f>
        <v>0</v>
      </c>
      <c r="F145" s="145">
        <f t="shared" si="3"/>
        <v>31000</v>
      </c>
      <c r="G145" s="148">
        <v>58096</v>
      </c>
      <c r="H145" s="149">
        <v>40684</v>
      </c>
      <c r="I145" s="128">
        <f t="shared" si="4"/>
        <v>1.8740645161290324</v>
      </c>
      <c r="J145" s="129">
        <f t="shared" si="5"/>
        <v>1.4279815160751155</v>
      </c>
    </row>
    <row r="146" spans="1:10" x14ac:dyDescent="0.25">
      <c r="A146" s="45"/>
      <c r="B146" s="137" t="s">
        <v>197</v>
      </c>
      <c r="C146" s="138">
        <v>613937</v>
      </c>
      <c r="D146" s="145">
        <f>SUM('Obrazac 2. SUD'!D144+'Obrazac 2. IPA-2012'!D144+'obrazac2-'!D144+'OBRAZAC 2- IPA 2013'!D144)</f>
        <v>30000</v>
      </c>
      <c r="E146" s="145">
        <f>SUM('Obrazac 2. SUD'!E144+'Obrazac 2. IPA-2012'!E144+'obrazac2-'!E144+'OBRAZAC 2- IPA 2013'!E144)</f>
        <v>5000</v>
      </c>
      <c r="F146" s="145">
        <f t="shared" si="3"/>
        <v>35000</v>
      </c>
      <c r="G146" s="148">
        <v>32379</v>
      </c>
      <c r="H146" s="149">
        <v>34714</v>
      </c>
      <c r="I146" s="128">
        <f t="shared" si="4"/>
        <v>0.92511428571428567</v>
      </c>
      <c r="J146" s="129">
        <f t="shared" si="5"/>
        <v>0.93273607190182639</v>
      </c>
    </row>
    <row r="147" spans="1:10" x14ac:dyDescent="0.25">
      <c r="A147" s="45"/>
      <c r="B147" s="137" t="s">
        <v>198</v>
      </c>
      <c r="C147" s="138">
        <v>613938</v>
      </c>
      <c r="D147" s="145">
        <f>SUM('Obrazac 2. SUD'!D145+'Obrazac 2. IPA-2012'!D145+'obrazac2-'!D145+'OBRAZAC 2- IPA 2013'!D145)</f>
        <v>0</v>
      </c>
      <c r="E147" s="145">
        <f>SUM('Obrazac 2. SUD'!E145+'Obrazac 2. IPA-2012'!E145+'obrazac2-'!E145+'OBRAZAC 2- IPA 2013'!E145)</f>
        <v>0</v>
      </c>
      <c r="F147" s="145">
        <f t="shared" ref="F147:F210" si="6">SUM(D147:E147)</f>
        <v>0</v>
      </c>
      <c r="G147" s="148">
        <f>SUM('Obrazac 2. SUD'!G145+'Obrazac 2. IPA-2012'!G145+'obrazac2-'!G145+'OBRAZAC 2- IPA 2013'!G145)</f>
        <v>0</v>
      </c>
      <c r="H147" s="149">
        <f>SUM('Obrazac 2. SUD'!H145+'Obrazac 2. IPA-2012'!H145+'obrazac2-'!H145+'OBRAZAC 2- IPA 2013'!H145)</f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199</v>
      </c>
      <c r="C148" s="138">
        <v>613939</v>
      </c>
      <c r="D148" s="145">
        <f>SUM('Obrazac 2. SUD'!D146+'Obrazac 2. IPA-2012'!D146+'obrazac2-'!D146+'OBRAZAC 2- IPA 2013'!D146)</f>
        <v>0</v>
      </c>
      <c r="E148" s="145">
        <f>SUM('Obrazac 2. SUD'!E146+'Obrazac 2. IPA-2012'!E146+'obrazac2-'!E146+'OBRAZAC 2- IPA 2013'!E146)</f>
        <v>0</v>
      </c>
      <c r="F148" s="145">
        <f t="shared" si="6"/>
        <v>0</v>
      </c>
      <c r="G148" s="148">
        <f>SUM('Obrazac 2. SUD'!G146+'Obrazac 2. IPA-2012'!G146+'obrazac2-'!G146+'OBRAZAC 2- IPA 2013'!G146)</f>
        <v>0</v>
      </c>
      <c r="H148" s="149">
        <f>SUM('Obrazac 2. SUD'!H146+'Obrazac 2. IPA-2012'!H146+'obrazac2-'!H146+'OBRAZAC 2- IPA 2013'!H146)</f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200</v>
      </c>
      <c r="C149" s="138">
        <v>613941</v>
      </c>
      <c r="D149" s="145">
        <f>SUM('Obrazac 2. SUD'!D147+'Obrazac 2. IPA-2012'!D147+'obrazac2-'!D147+'OBRAZAC 2- IPA 2013'!D147)</f>
        <v>8000</v>
      </c>
      <c r="E149" s="145">
        <f>SUM('Obrazac 2. SUD'!E147+'Obrazac 2. IPA-2012'!E147+'obrazac2-'!E147+'OBRAZAC 2- IPA 2013'!E147)</f>
        <v>0</v>
      </c>
      <c r="F149" s="145">
        <f t="shared" si="6"/>
        <v>8000</v>
      </c>
      <c r="G149" s="148">
        <v>8061</v>
      </c>
      <c r="H149" s="149">
        <v>2304</v>
      </c>
      <c r="I149" s="128">
        <f t="shared" si="4"/>
        <v>1.007625</v>
      </c>
      <c r="J149" s="129">
        <f t="shared" si="5"/>
        <v>3.4986979166666665</v>
      </c>
    </row>
    <row r="150" spans="1:10" x14ac:dyDescent="0.25">
      <c r="A150" s="45"/>
      <c r="B150" s="137" t="s">
        <v>201</v>
      </c>
      <c r="C150" s="138">
        <v>613949</v>
      </c>
      <c r="D150" s="145">
        <f>SUM('Obrazac 2. SUD'!D148+'Obrazac 2. IPA-2012'!D148+'obrazac2-'!D148+'OBRAZAC 2- IPA 2013'!D148)</f>
        <v>0</v>
      </c>
      <c r="E150" s="145">
        <f>SUM('Obrazac 2. SUD'!E148+'Obrazac 2. IPA-2012'!E148+'obrazac2-'!E148+'OBRAZAC 2- IPA 2013'!E148)</f>
        <v>0</v>
      </c>
      <c r="F150" s="145">
        <f t="shared" si="6"/>
        <v>0</v>
      </c>
      <c r="G150" s="148">
        <f>SUM('Obrazac 2. SUD'!G148+'Obrazac 2. IPA-2012'!G148+'obrazac2-'!G148+'OBRAZAC 2- IPA 2013'!G148)</f>
        <v>0</v>
      </c>
      <c r="H150" s="149">
        <f>SUM('Obrazac 2. SUD'!H148+'Obrazac 2. IPA-2012'!H148+'obrazac2-'!H148+'OBRAZAC 2- IPA 2013'!H148)</f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182</v>
      </c>
      <c r="C151" s="138">
        <v>613961</v>
      </c>
      <c r="D151" s="145">
        <f>SUM('Obrazac 2. SUD'!D149+'Obrazac 2. IPA-2012'!D149+'obrazac2-'!D149+'OBRAZAC 2- IPA 2013'!D149)</f>
        <v>0</v>
      </c>
      <c r="E151" s="145">
        <f>SUM('Obrazac 2. SUD'!E149+'Obrazac 2. IPA-2012'!E149+'obrazac2-'!E149+'OBRAZAC 2- IPA 2013'!E149)</f>
        <v>0</v>
      </c>
      <c r="F151" s="145">
        <f t="shared" si="6"/>
        <v>0</v>
      </c>
      <c r="G151" s="148">
        <f>SUM('Obrazac 2. SUD'!G149+'Obrazac 2. IPA-2012'!G149+'obrazac2-'!G149+'OBRAZAC 2- IPA 2013'!G149)</f>
        <v>0</v>
      </c>
      <c r="H151" s="149">
        <f>SUM('Obrazac 2. SUD'!H149+'Obrazac 2. IPA-2012'!H149+'obrazac2-'!H149+'OBRAZAC 2- IPA 2013'!H149)</f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233</v>
      </c>
      <c r="C152" s="138">
        <v>613962</v>
      </c>
      <c r="D152" s="145">
        <f>SUM('Obrazac 2. SUD'!D150+'Obrazac 2. IPA-2012'!D150+'obrazac2-'!D150+'OBRAZAC 2- IPA 2013'!D150)</f>
        <v>0</v>
      </c>
      <c r="E152" s="145">
        <f>SUM('Obrazac 2. SUD'!E150+'Obrazac 2. IPA-2012'!E150+'obrazac2-'!E150+'OBRAZAC 2- IPA 2013'!E150)</f>
        <v>0</v>
      </c>
      <c r="F152" s="145">
        <f t="shared" si="6"/>
        <v>0</v>
      </c>
      <c r="G152" s="148">
        <f>SUM('Obrazac 2. SUD'!G150+'Obrazac 2. IPA-2012'!G150+'obrazac2-'!G150+'OBRAZAC 2- IPA 2013'!G150)</f>
        <v>0</v>
      </c>
      <c r="H152" s="149">
        <f>SUM('Obrazac 2. SUD'!H150+'Obrazac 2. IPA-2012'!H150+'obrazac2-'!H150+'OBRAZAC 2- IPA 2013'!H150)</f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202</v>
      </c>
      <c r="C153" s="138">
        <v>613966</v>
      </c>
      <c r="D153" s="145">
        <f>SUM('Obrazac 2. SUD'!D151+'Obrazac 2. IPA-2012'!D151+'obrazac2-'!D151+'OBRAZAC 2- IPA 2013'!D151)</f>
        <v>160000</v>
      </c>
      <c r="E153" s="145">
        <f>SUM('Obrazac 2. SUD'!E151+'Obrazac 2. IPA-2012'!E151+'obrazac2-'!E151+'OBRAZAC 2- IPA 2013'!E151)</f>
        <v>0</v>
      </c>
      <c r="F153" s="145">
        <f t="shared" si="6"/>
        <v>160000</v>
      </c>
      <c r="G153" s="148">
        <v>114044</v>
      </c>
      <c r="H153" s="149">
        <v>129440</v>
      </c>
      <c r="I153" s="128">
        <f t="shared" si="4"/>
        <v>0.71277500000000005</v>
      </c>
      <c r="J153" s="129">
        <f t="shared" si="5"/>
        <v>0.88105686032138442</v>
      </c>
    </row>
    <row r="154" spans="1:10" x14ac:dyDescent="0.25">
      <c r="A154" s="45"/>
      <c r="B154" s="137" t="s">
        <v>203</v>
      </c>
      <c r="C154" s="138">
        <v>613967</v>
      </c>
      <c r="D154" s="145">
        <f>SUM('Obrazac 2. SUD'!D152+'Obrazac 2. IPA-2012'!D152+'obrazac2-'!D152+'OBRAZAC 2- IPA 2013'!D152)</f>
        <v>4000</v>
      </c>
      <c r="E154" s="145">
        <f>SUM('Obrazac 2. SUD'!E152+'Obrazac 2. IPA-2012'!E152+'obrazac2-'!E152+'OBRAZAC 2- IPA 2013'!E152)</f>
        <v>0</v>
      </c>
      <c r="F154" s="145">
        <f t="shared" si="6"/>
        <v>4000</v>
      </c>
      <c r="G154" s="148">
        <v>4972</v>
      </c>
      <c r="H154" s="149">
        <v>987</v>
      </c>
      <c r="I154" s="128">
        <f t="shared" si="4"/>
        <v>1.2430000000000001</v>
      </c>
      <c r="J154" s="129">
        <f t="shared" si="5"/>
        <v>5.0374873353596756</v>
      </c>
    </row>
    <row r="155" spans="1:10" x14ac:dyDescent="0.25">
      <c r="A155" s="45"/>
      <c r="B155" s="137" t="s">
        <v>204</v>
      </c>
      <c r="C155" s="138">
        <v>613968</v>
      </c>
      <c r="D155" s="145">
        <f>SUM('Obrazac 2. SUD'!D153+'Obrazac 2. IPA-2012'!D153+'obrazac2-'!D153+'OBRAZAC 2- IPA 2013'!D153)</f>
        <v>230000</v>
      </c>
      <c r="E155" s="145">
        <f>SUM('Obrazac 2. SUD'!E153+'Obrazac 2. IPA-2012'!E153+'obrazac2-'!E153+'OBRAZAC 2- IPA 2013'!E153)</f>
        <v>0</v>
      </c>
      <c r="F155" s="145">
        <f t="shared" si="6"/>
        <v>230000</v>
      </c>
      <c r="G155" s="148">
        <v>127787</v>
      </c>
      <c r="H155" s="149">
        <v>293075</v>
      </c>
      <c r="I155" s="128">
        <f t="shared" si="4"/>
        <v>0.55559565217391305</v>
      </c>
      <c r="J155" s="129">
        <f t="shared" si="5"/>
        <v>0.43602149620404335</v>
      </c>
    </row>
    <row r="156" spans="1:10" x14ac:dyDescent="0.25">
      <c r="A156" s="45"/>
      <c r="B156" s="137" t="s">
        <v>205</v>
      </c>
      <c r="C156" s="138">
        <v>613971</v>
      </c>
      <c r="D156" s="145">
        <f>SUM('Obrazac 2. SUD'!D154+'Obrazac 2. IPA-2012'!D154+'obrazac2-'!D154+'OBRAZAC 2- IPA 2013'!D154)</f>
        <v>0</v>
      </c>
      <c r="E156" s="145">
        <f>SUM('Obrazac 2. SUD'!E154+'Obrazac 2. IPA-2012'!E154+'obrazac2-'!E154+'OBRAZAC 2- IPA 2013'!E154)</f>
        <v>0</v>
      </c>
      <c r="F156" s="145">
        <f t="shared" si="6"/>
        <v>0</v>
      </c>
      <c r="G156" s="148">
        <f>SUM('Obrazac 2. SUD'!G154+'Obrazac 2. IPA-2012'!G154+'obrazac2-'!G154+'OBRAZAC 2- IPA 2013'!G154)</f>
        <v>0</v>
      </c>
      <c r="H156" s="149">
        <f>SUM('Obrazac 2. SUD'!H154+'Obrazac 2. IPA-2012'!H154+'obrazac2-'!H154+'OBRAZAC 2- IPA 2013'!H154)</f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206</v>
      </c>
      <c r="C157" s="138">
        <v>613972</v>
      </c>
      <c r="D157" s="145">
        <f>SUM('Obrazac 2. SUD'!D155+'Obrazac 2. IPA-2012'!D155+'obrazac2-'!D155+'OBRAZAC 2- IPA 2013'!D155)</f>
        <v>0</v>
      </c>
      <c r="E157" s="145">
        <f>SUM('Obrazac 2. SUD'!E155+'Obrazac 2. IPA-2012'!E155+'obrazac2-'!E155+'OBRAZAC 2- IPA 2013'!E155)</f>
        <v>0</v>
      </c>
      <c r="F157" s="145">
        <f t="shared" si="6"/>
        <v>0</v>
      </c>
      <c r="G157" s="148">
        <f>SUM('Obrazac 2. SUD'!G155+'Obrazac 2. IPA-2012'!G155+'obrazac2-'!G155+'OBRAZAC 2- IPA 2013'!G155)</f>
        <v>0</v>
      </c>
      <c r="H157" s="149">
        <f>SUM('Obrazac 2. SUD'!H155+'Obrazac 2. IPA-2012'!H155+'obrazac2-'!H155+'OBRAZAC 2- IPA 2013'!H155)</f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207</v>
      </c>
      <c r="C158" s="138">
        <v>613973</v>
      </c>
      <c r="D158" s="145">
        <f>SUM('Obrazac 2. SUD'!D156+'Obrazac 2. IPA-2012'!D156+'obrazac2-'!D156+'OBRAZAC 2- IPA 2013'!D156)</f>
        <v>15000</v>
      </c>
      <c r="E158" s="145">
        <f>SUM('Obrazac 2. SUD'!E156+'Obrazac 2. IPA-2012'!E156+'obrazac2-'!E156+'OBRAZAC 2- IPA 2013'!E156)</f>
        <v>0</v>
      </c>
      <c r="F158" s="145">
        <f t="shared" si="6"/>
        <v>15000</v>
      </c>
      <c r="G158" s="148">
        <v>16850</v>
      </c>
      <c r="H158" s="149">
        <v>16063</v>
      </c>
      <c r="I158" s="128">
        <f t="shared" si="4"/>
        <v>1.1233333333333333</v>
      </c>
      <c r="J158" s="129">
        <f t="shared" si="5"/>
        <v>1.0489945838261845</v>
      </c>
    </row>
    <row r="159" spans="1:10" x14ac:dyDescent="0.25">
      <c r="A159" s="45"/>
      <c r="B159" s="137" t="s">
        <v>208</v>
      </c>
      <c r="C159" s="138">
        <v>613985</v>
      </c>
      <c r="D159" s="145">
        <f>SUM('Obrazac 2. SUD'!D157+'Obrazac 2. IPA-2012'!D157+'obrazac2-'!D157+'OBRAZAC 2- IPA 2013'!D157)</f>
        <v>0</v>
      </c>
      <c r="E159" s="145">
        <f>SUM('Obrazac 2. SUD'!E157+'Obrazac 2. IPA-2012'!E157+'obrazac2-'!E157+'OBRAZAC 2- IPA 2013'!E157)</f>
        <v>0</v>
      </c>
      <c r="F159" s="145">
        <f t="shared" si="6"/>
        <v>0</v>
      </c>
      <c r="G159" s="148">
        <f>SUM('Obrazac 2. SUD'!G157+'Obrazac 2. IPA-2012'!G157+'obrazac2-'!G157+'OBRAZAC 2- IPA 2013'!G157)</f>
        <v>0</v>
      </c>
      <c r="H159" s="149">
        <f>SUM('Obrazac 2. SUD'!H157+'Obrazac 2. IPA-2012'!H157+'obrazac2-'!H157+'OBRAZAC 2- IPA 2013'!H157)</f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7" t="s">
        <v>209</v>
      </c>
      <c r="C160" s="138">
        <v>613987</v>
      </c>
      <c r="D160" s="145">
        <f>SUM('Obrazac 2. SUD'!D158+'Obrazac 2. IPA-2012'!D158+'obrazac2-'!D158+'OBRAZAC 2- IPA 2013'!D158)</f>
        <v>2000</v>
      </c>
      <c r="E160" s="145">
        <f>SUM('Obrazac 2. SUD'!E158+'Obrazac 2. IPA-2012'!E158+'obrazac2-'!E158+'OBRAZAC 2- IPA 2013'!E158)</f>
        <v>0</v>
      </c>
      <c r="F160" s="145">
        <f t="shared" si="6"/>
        <v>2000</v>
      </c>
      <c r="G160" s="148">
        <v>1770</v>
      </c>
      <c r="H160" s="149">
        <v>1636</v>
      </c>
      <c r="I160" s="128">
        <f t="shared" si="4"/>
        <v>0.88500000000000001</v>
      </c>
      <c r="J160" s="129">
        <f t="shared" si="5"/>
        <v>1.0819070904645476</v>
      </c>
    </row>
    <row r="161" spans="1:10" x14ac:dyDescent="0.25">
      <c r="A161" s="45"/>
      <c r="B161" s="134" t="s">
        <v>210</v>
      </c>
      <c r="C161" s="138">
        <v>613989</v>
      </c>
      <c r="D161" s="145">
        <f>SUM('Obrazac 2. SUD'!D159+'Obrazac 2. IPA-2012'!D159+'obrazac2-'!D159+'OBRAZAC 2- IPA 2013'!D159)</f>
        <v>7000</v>
      </c>
      <c r="E161" s="145">
        <f>SUM('Obrazac 2. SUD'!E159+'Obrazac 2. IPA-2012'!E159+'obrazac2-'!E159+'OBRAZAC 2- IPA 2013'!E159)</f>
        <v>0</v>
      </c>
      <c r="F161" s="145">
        <f t="shared" si="6"/>
        <v>7000</v>
      </c>
      <c r="G161" s="148">
        <v>7926</v>
      </c>
      <c r="H161" s="149">
        <v>9655</v>
      </c>
      <c r="I161" s="128">
        <f t="shared" si="4"/>
        <v>1.1322857142857143</v>
      </c>
      <c r="J161" s="129">
        <f t="shared" si="5"/>
        <v>0.82092180217503885</v>
      </c>
    </row>
    <row r="162" spans="1:10" x14ac:dyDescent="0.25">
      <c r="A162" s="45"/>
      <c r="B162" s="134" t="s">
        <v>211</v>
      </c>
      <c r="C162" s="138">
        <v>613991</v>
      </c>
      <c r="D162" s="145">
        <f>SUM('Obrazac 2. SUD'!D160+'Obrazac 2. IPA-2012'!D160+'obrazac2-'!D160+'OBRAZAC 2- IPA 2013'!D160)</f>
        <v>5000</v>
      </c>
      <c r="E162" s="145">
        <f>SUM('Obrazac 2. SUD'!E160+'Obrazac 2. IPA-2012'!E160+'obrazac2-'!E160+'OBRAZAC 2- IPA 2013'!E160)</f>
        <v>0</v>
      </c>
      <c r="F162" s="145">
        <f t="shared" si="6"/>
        <v>5000</v>
      </c>
      <c r="G162" s="148">
        <v>7732</v>
      </c>
      <c r="H162" s="149">
        <v>5234</v>
      </c>
      <c r="I162" s="128">
        <f t="shared" si="4"/>
        <v>1.5464</v>
      </c>
      <c r="J162" s="129">
        <f t="shared" si="5"/>
        <v>1.477264042797096</v>
      </c>
    </row>
    <row r="163" spans="1:10" x14ac:dyDescent="0.25">
      <c r="A163" s="45"/>
      <c r="B163" s="50"/>
      <c r="C163" s="55"/>
      <c r="D163" s="145">
        <f>SUM('Obrazac 2. SUD'!D161+'Obrazac 2. IPA-2012'!D161+'obrazac2-'!D161+'OBRAZAC 2- IPA 2013'!D161)</f>
        <v>0</v>
      </c>
      <c r="E163" s="145">
        <f>SUM('Obrazac 2. SUD'!E161+'Obrazac 2. IPA-2012'!E161+'obrazac2-'!E161+'OBRAZAC 2- IPA 2013'!E161)</f>
        <v>0</v>
      </c>
      <c r="F163" s="145">
        <f t="shared" si="6"/>
        <v>0</v>
      </c>
      <c r="G163" s="148">
        <f>SUM('Obrazac 2. SUD'!G161+'Obrazac 2. IPA-2012'!G161+'obrazac2-'!G161+'OBRAZAC 2- IPA 2013'!G161)</f>
        <v>0</v>
      </c>
      <c r="H163" s="149">
        <f>SUM('Obrazac 2. SUD'!H161+'Obrazac 2. IPA-2012'!H161+'obrazac2-'!H161+'OBRAZAC 2- IPA 2013'!H161)</f>
        <v>0</v>
      </c>
      <c r="I163" s="128" t="e">
        <f t="shared" si="4"/>
        <v>#DIV/0!</v>
      </c>
      <c r="J163" s="129" t="e">
        <f t="shared" si="5"/>
        <v>#DIV/0!</v>
      </c>
    </row>
    <row r="164" spans="1:10" ht="36.75" x14ac:dyDescent="0.25">
      <c r="A164" s="39">
        <v>16</v>
      </c>
      <c r="B164" s="106" t="s">
        <v>40</v>
      </c>
      <c r="C164" s="107">
        <v>614000</v>
      </c>
      <c r="D164" s="42">
        <f>SUM('Obrazac 2. SUD'!D162+'Obrazac 2. IPA-2012'!D162+'obrazac2-'!D162+'OBRAZAC 2- IPA 2013'!D162)</f>
        <v>0</v>
      </c>
      <c r="E164" s="42">
        <f>SUM('Obrazac 2. SUD'!E162+'Obrazac 2. IPA-2012'!E162+'obrazac2-'!E162+'OBRAZAC 2- IPA 2013'!E162)</f>
        <v>0</v>
      </c>
      <c r="F164" s="42">
        <f t="shared" si="6"/>
        <v>0</v>
      </c>
      <c r="G164" s="80">
        <f>SUM('Obrazac 2. SUD'!G162+'Obrazac 2. IPA-2012'!G162+'obrazac2-'!G162+'OBRAZAC 2- IPA 2013'!G162)</f>
        <v>0</v>
      </c>
      <c r="H164" s="81">
        <f>SUM('Obrazac 2. SUD'!H162+'Obrazac 2. IPA-2012'!H162+'obrazac2-'!H162+'OBRAZAC 2- IPA 2013'!H162)</f>
        <v>0</v>
      </c>
      <c r="I164" s="154" t="e">
        <f t="shared" si="4"/>
        <v>#DIV/0!</v>
      </c>
      <c r="J164" s="155" t="e">
        <f t="shared" si="5"/>
        <v>#DIV/0!</v>
      </c>
    </row>
    <row r="165" spans="1:10" ht="24.75" x14ac:dyDescent="0.25">
      <c r="A165" s="45">
        <v>17</v>
      </c>
      <c r="B165" s="54" t="s">
        <v>41</v>
      </c>
      <c r="C165" s="55">
        <v>614100</v>
      </c>
      <c r="D165" s="145">
        <f>SUM('Obrazac 2. SUD'!D163+'Obrazac 2. IPA-2012'!D163+'obrazac2-'!D163+'OBRAZAC 2- IPA 2013'!D163)</f>
        <v>0</v>
      </c>
      <c r="E165" s="145">
        <f>SUM('Obrazac 2. SUD'!E163+'Obrazac 2. IPA-2012'!E163+'obrazac2-'!E163+'OBRAZAC 2- IPA 2013'!E163)</f>
        <v>0</v>
      </c>
      <c r="F165" s="145">
        <f t="shared" si="6"/>
        <v>0</v>
      </c>
      <c r="G165" s="148">
        <f>SUM('Obrazac 2. SUD'!G163+'Obrazac 2. IPA-2012'!G163+'obrazac2-'!G163+'OBRAZAC 2- IPA 2013'!G163)</f>
        <v>0</v>
      </c>
      <c r="H165" s="149">
        <f>SUM('Obrazac 2. SUD'!H163+'Obrazac 2. IPA-2012'!H163+'obrazac2-'!H163+'OBRAZAC 2- IPA 2013'!H163)</f>
        <v>0</v>
      </c>
      <c r="I165" s="128" t="e">
        <f t="shared" si="4"/>
        <v>#DIV/0!</v>
      </c>
      <c r="J165" s="129" t="e">
        <f t="shared" si="5"/>
        <v>#DIV/0!</v>
      </c>
    </row>
    <row r="166" spans="1:10" x14ac:dyDescent="0.25">
      <c r="A166" s="39">
        <v>18</v>
      </c>
      <c r="B166" s="54" t="s">
        <v>42</v>
      </c>
      <c r="C166" s="55">
        <v>614200</v>
      </c>
      <c r="D166" s="145">
        <f>SUM('Obrazac 2. SUD'!D164+'Obrazac 2. IPA-2012'!D164+'obrazac2-'!D164+'OBRAZAC 2- IPA 2013'!D164)</f>
        <v>0</v>
      </c>
      <c r="E166" s="145">
        <f>SUM('Obrazac 2. SUD'!E164+'Obrazac 2. IPA-2012'!E164+'obrazac2-'!E164+'OBRAZAC 2- IPA 2013'!E164)</f>
        <v>0</v>
      </c>
      <c r="F166" s="145">
        <f t="shared" si="6"/>
        <v>0</v>
      </c>
      <c r="G166" s="148">
        <f>SUM('Obrazac 2. SUD'!G164+'Obrazac 2. IPA-2012'!G164+'obrazac2-'!G164+'OBRAZAC 2- IPA 2013'!G164)</f>
        <v>0</v>
      </c>
      <c r="H166" s="149">
        <f>SUM('Obrazac 2. SUD'!H164+'Obrazac 2. IPA-2012'!H164+'obrazac2-'!H164+'OBRAZAC 2- IPA 2013'!H164)</f>
        <v>0</v>
      </c>
      <c r="I166" s="128" t="e">
        <f t="shared" si="4"/>
        <v>#DIV/0!</v>
      </c>
      <c r="J166" s="129" t="e">
        <f t="shared" si="5"/>
        <v>#DIV/0!</v>
      </c>
    </row>
    <row r="167" spans="1:10" ht="24.75" x14ac:dyDescent="0.25">
      <c r="A167" s="45">
        <v>19</v>
      </c>
      <c r="B167" s="54" t="s">
        <v>43</v>
      </c>
      <c r="C167" s="55">
        <v>614300</v>
      </c>
      <c r="D167" s="145">
        <f>SUM('Obrazac 2. SUD'!D165+'Obrazac 2. IPA-2012'!D165+'obrazac2-'!D165+'OBRAZAC 2- IPA 2013'!D165)</f>
        <v>0</v>
      </c>
      <c r="E167" s="145">
        <f>SUM('Obrazac 2. SUD'!E165+'Obrazac 2. IPA-2012'!E165+'obrazac2-'!E165+'OBRAZAC 2- IPA 2013'!E165)</f>
        <v>0</v>
      </c>
      <c r="F167" s="145">
        <f t="shared" si="6"/>
        <v>0</v>
      </c>
      <c r="G167" s="148">
        <f>SUM('Obrazac 2. SUD'!G165+'Obrazac 2. IPA-2012'!G165+'obrazac2-'!G165+'OBRAZAC 2- IPA 2013'!G165)</f>
        <v>0</v>
      </c>
      <c r="H167" s="149">
        <f>SUM('Obrazac 2. SUD'!H165+'Obrazac 2. IPA-2012'!H165+'obrazac2-'!H165+'OBRAZAC 2- IPA 2013'!H165)</f>
        <v>0</v>
      </c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39">
        <v>20</v>
      </c>
      <c r="B168" s="169" t="s">
        <v>44</v>
      </c>
      <c r="C168" s="55">
        <v>614400</v>
      </c>
      <c r="D168" s="145">
        <f>SUM('Obrazac 2. SUD'!D166+'Obrazac 2. IPA-2012'!D166+'obrazac2-'!D166+'OBRAZAC 2- IPA 2013'!D166)</f>
        <v>0</v>
      </c>
      <c r="E168" s="145">
        <f>SUM('Obrazac 2. SUD'!E166+'Obrazac 2. IPA-2012'!E166+'obrazac2-'!E166+'OBRAZAC 2- IPA 2013'!E166)</f>
        <v>0</v>
      </c>
      <c r="F168" s="145">
        <f t="shared" si="6"/>
        <v>0</v>
      </c>
      <c r="G168" s="148">
        <f>SUM('Obrazac 2. SUD'!G166+'Obrazac 2. IPA-2012'!G166+'obrazac2-'!G166+'OBRAZAC 2- IPA 2013'!G166)</f>
        <v>0</v>
      </c>
      <c r="H168" s="149">
        <f>SUM('Obrazac 2. SUD'!H166+'Obrazac 2. IPA-2012'!H166+'obrazac2-'!H166+'OBRAZAC 2- IPA 2013'!H166)</f>
        <v>0</v>
      </c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45">
        <v>21</v>
      </c>
      <c r="B169" s="170" t="s">
        <v>45</v>
      </c>
      <c r="C169" s="55">
        <v>614500</v>
      </c>
      <c r="D169" s="145">
        <f>SUM('Obrazac 2. SUD'!D167+'Obrazac 2. IPA-2012'!D167+'obrazac2-'!D167+'OBRAZAC 2- IPA 2013'!D167)</f>
        <v>0</v>
      </c>
      <c r="E169" s="145">
        <f>SUM('Obrazac 2. SUD'!E167+'Obrazac 2. IPA-2012'!E167+'obrazac2-'!E167+'OBRAZAC 2- IPA 2013'!E167)</f>
        <v>0</v>
      </c>
      <c r="F169" s="145">
        <f t="shared" si="6"/>
        <v>0</v>
      </c>
      <c r="G169" s="148">
        <f>SUM('Obrazac 2. SUD'!G167+'Obrazac 2. IPA-2012'!G167+'obrazac2-'!G167+'OBRAZAC 2- IPA 2013'!G167)</f>
        <v>0</v>
      </c>
      <c r="H169" s="149">
        <f>SUM('Obrazac 2. SUD'!H167+'Obrazac 2. IPA-2012'!H167+'obrazac2-'!H167+'OBRAZAC 2- IPA 2013'!H167)</f>
        <v>0</v>
      </c>
      <c r="I169" s="128" t="e">
        <f t="shared" si="4"/>
        <v>#DIV/0!</v>
      </c>
      <c r="J169" s="129" t="e">
        <f t="shared" si="5"/>
        <v>#DIV/0!</v>
      </c>
    </row>
    <row r="170" spans="1:10" ht="24.75" x14ac:dyDescent="0.25">
      <c r="A170" s="39">
        <v>22</v>
      </c>
      <c r="B170" s="169" t="s">
        <v>46</v>
      </c>
      <c r="C170" s="55">
        <v>614600</v>
      </c>
      <c r="D170" s="145">
        <f>SUM('Obrazac 2. SUD'!D168+'Obrazac 2. IPA-2012'!D168+'obrazac2-'!D168+'OBRAZAC 2- IPA 2013'!D168)</f>
        <v>0</v>
      </c>
      <c r="E170" s="145">
        <f>SUM('Obrazac 2. SUD'!E168+'Obrazac 2. IPA-2012'!E168+'obrazac2-'!E168+'OBRAZAC 2- IPA 2013'!E168)</f>
        <v>0</v>
      </c>
      <c r="F170" s="145">
        <f t="shared" si="6"/>
        <v>0</v>
      </c>
      <c r="G170" s="148">
        <f>SUM('Obrazac 2. SUD'!G168+'Obrazac 2. IPA-2012'!G168+'obrazac2-'!G168+'OBRAZAC 2- IPA 2013'!G168)</f>
        <v>0</v>
      </c>
      <c r="H170" s="149">
        <f>SUM('Obrazac 2. SUD'!H168+'Obrazac 2. IPA-2012'!H168+'obrazac2-'!H168+'OBRAZAC 2- IPA 2013'!H168)</f>
        <v>0</v>
      </c>
      <c r="I170" s="128" t="e">
        <f t="shared" si="4"/>
        <v>#DIV/0!</v>
      </c>
      <c r="J170" s="129" t="e">
        <f t="shared" si="5"/>
        <v>#DIV/0!</v>
      </c>
    </row>
    <row r="171" spans="1:10" x14ac:dyDescent="0.25">
      <c r="A171" s="45">
        <v>23</v>
      </c>
      <c r="B171" s="54" t="s">
        <v>47</v>
      </c>
      <c r="C171" s="55">
        <v>614700</v>
      </c>
      <c r="D171" s="145">
        <f>SUM('Obrazac 2. SUD'!D169+'Obrazac 2. IPA-2012'!D169+'obrazac2-'!D169+'OBRAZAC 2- IPA 2013'!D169)</f>
        <v>0</v>
      </c>
      <c r="E171" s="145">
        <f>SUM('Obrazac 2. SUD'!E169+'Obrazac 2. IPA-2012'!E169+'obrazac2-'!E169+'OBRAZAC 2- IPA 2013'!E169)</f>
        <v>0</v>
      </c>
      <c r="F171" s="145">
        <f t="shared" si="6"/>
        <v>0</v>
      </c>
      <c r="G171" s="148">
        <f>SUM('Obrazac 2. SUD'!G169+'Obrazac 2. IPA-2012'!G169+'obrazac2-'!G169+'OBRAZAC 2- IPA 2013'!G169)</f>
        <v>0</v>
      </c>
      <c r="H171" s="149">
        <f>SUM('Obrazac 2. SUD'!H169+'Obrazac 2. IPA-2012'!H169+'obrazac2-'!H169+'OBRAZAC 2- IPA 2013'!H169)</f>
        <v>0</v>
      </c>
      <c r="I171" s="128" t="e">
        <f t="shared" si="4"/>
        <v>#DIV/0!</v>
      </c>
      <c r="J171" s="129" t="e">
        <f t="shared" si="5"/>
        <v>#DIV/0!</v>
      </c>
    </row>
    <row r="172" spans="1:10" x14ac:dyDescent="0.25">
      <c r="A172" s="39">
        <v>24</v>
      </c>
      <c r="B172" s="54" t="s">
        <v>48</v>
      </c>
      <c r="C172" s="55">
        <v>614800</v>
      </c>
      <c r="D172" s="145">
        <f>SUM('Obrazac 2. SUD'!D170+'Obrazac 2. IPA-2012'!D170+'obrazac2-'!D170+'OBRAZAC 2- IPA 2013'!D170)</f>
        <v>0</v>
      </c>
      <c r="E172" s="145">
        <f>SUM('Obrazac 2. SUD'!E170+'Obrazac 2. IPA-2012'!E170+'obrazac2-'!E170+'OBRAZAC 2- IPA 2013'!E170)</f>
        <v>0</v>
      </c>
      <c r="F172" s="145">
        <f t="shared" si="6"/>
        <v>0</v>
      </c>
      <c r="G172" s="148">
        <f>SUM('Obrazac 2. SUD'!G170+'Obrazac 2. IPA-2012'!G170+'obrazac2-'!G170+'OBRAZAC 2- IPA 2013'!G170)</f>
        <v>0</v>
      </c>
      <c r="H172" s="149">
        <f>SUM('Obrazac 2. SUD'!H170+'Obrazac 2. IPA-2012'!H170+'obrazac2-'!H170+'OBRAZAC 2- IPA 2013'!H170)</f>
        <v>0</v>
      </c>
      <c r="I172" s="128" t="e">
        <f t="shared" si="4"/>
        <v>#DIV/0!</v>
      </c>
      <c r="J172" s="129" t="e">
        <f t="shared" si="5"/>
        <v>#DIV/0!</v>
      </c>
    </row>
    <row r="173" spans="1:10" x14ac:dyDescent="0.25">
      <c r="A173" s="45">
        <v>25</v>
      </c>
      <c r="B173" s="54" t="s">
        <v>49</v>
      </c>
      <c r="C173" s="55">
        <v>614900</v>
      </c>
      <c r="D173" s="145">
        <f>SUM('Obrazac 2. SUD'!D171+'Obrazac 2. IPA-2012'!D171+'obrazac2-'!D171+'OBRAZAC 2- IPA 2013'!D171)</f>
        <v>0</v>
      </c>
      <c r="E173" s="145">
        <f>SUM('Obrazac 2. SUD'!E171+'Obrazac 2. IPA-2012'!E171+'obrazac2-'!E171+'OBRAZAC 2- IPA 2013'!E171)</f>
        <v>0</v>
      </c>
      <c r="F173" s="145">
        <f t="shared" si="6"/>
        <v>0</v>
      </c>
      <c r="G173" s="148">
        <f>SUM('Obrazac 2. SUD'!G171+'Obrazac 2. IPA-2012'!G171+'obrazac2-'!G171+'OBRAZAC 2- IPA 2013'!G171)</f>
        <v>0</v>
      </c>
      <c r="H173" s="149">
        <f>SUM('Obrazac 2. SUD'!H171+'Obrazac 2. IPA-2012'!H171+'obrazac2-'!H171+'OBRAZAC 2- IPA 2013'!H171)</f>
        <v>0</v>
      </c>
      <c r="I173" s="128" t="e">
        <f t="shared" si="4"/>
        <v>#DIV/0!</v>
      </c>
      <c r="J173" s="129" t="e">
        <f t="shared" si="5"/>
        <v>#DIV/0!</v>
      </c>
    </row>
    <row r="174" spans="1:10" ht="24.75" x14ac:dyDescent="0.25">
      <c r="A174" s="39">
        <v>26</v>
      </c>
      <c r="B174" s="106" t="s">
        <v>50</v>
      </c>
      <c r="C174" s="107">
        <v>616000</v>
      </c>
      <c r="D174" s="42">
        <f>SUM('Obrazac 2. SUD'!D172+'Obrazac 2. IPA-2012'!D172+'obrazac2-'!D172+'OBRAZAC 2- IPA 2013'!D172)</f>
        <v>0</v>
      </c>
      <c r="E174" s="42">
        <f>SUM('Obrazac 2. SUD'!E172+'Obrazac 2. IPA-2012'!E172+'obrazac2-'!E172+'OBRAZAC 2- IPA 2013'!E172)</f>
        <v>0</v>
      </c>
      <c r="F174" s="42">
        <f t="shared" si="6"/>
        <v>0</v>
      </c>
      <c r="G174" s="80">
        <f>SUM('Obrazac 2. SUD'!G172+'Obrazac 2. IPA-2012'!G172+'obrazac2-'!G172+'OBRAZAC 2- IPA 2013'!G172)</f>
        <v>0</v>
      </c>
      <c r="H174" s="81">
        <f>SUM('Obrazac 2. SUD'!H172+'Obrazac 2. IPA-2012'!H172+'obrazac2-'!H172+'OBRAZAC 2- IPA 2013'!H172)</f>
        <v>0</v>
      </c>
      <c r="I174" s="154" t="e">
        <f t="shared" si="4"/>
        <v>#DIV/0!</v>
      </c>
      <c r="J174" s="155" t="e">
        <f t="shared" si="5"/>
        <v>#DIV/0!</v>
      </c>
    </row>
    <row r="175" spans="1:10" ht="24.75" x14ac:dyDescent="0.25">
      <c r="A175" s="45">
        <v>27</v>
      </c>
      <c r="B175" s="169" t="s">
        <v>51</v>
      </c>
      <c r="C175" s="55">
        <v>616100</v>
      </c>
      <c r="D175" s="145">
        <f>SUM('Obrazac 2. SUD'!D173+'Obrazac 2. IPA-2012'!D173+'obrazac2-'!D173+'OBRAZAC 2- IPA 2013'!D173)</f>
        <v>0</v>
      </c>
      <c r="E175" s="145">
        <f>SUM('Obrazac 2. SUD'!E173+'Obrazac 2. IPA-2012'!E173+'obrazac2-'!E173+'OBRAZAC 2- IPA 2013'!E173)</f>
        <v>0</v>
      </c>
      <c r="F175" s="145">
        <f t="shared" si="6"/>
        <v>0</v>
      </c>
      <c r="G175" s="148">
        <f>SUM('Obrazac 2. SUD'!G173+'Obrazac 2. IPA-2012'!G173+'obrazac2-'!G173+'OBRAZAC 2- IPA 2013'!G173)</f>
        <v>0</v>
      </c>
      <c r="H175" s="149">
        <f>SUM('Obrazac 2. SUD'!H173+'Obrazac 2. IPA-2012'!H173+'obrazac2-'!H173+'OBRAZAC 2- IPA 2013'!H173)</f>
        <v>0</v>
      </c>
      <c r="I175" s="128" t="e">
        <f t="shared" si="4"/>
        <v>#DIV/0!</v>
      </c>
      <c r="J175" s="129" t="e">
        <f t="shared" si="5"/>
        <v>#DIV/0!</v>
      </c>
    </row>
    <row r="176" spans="1:10" x14ac:dyDescent="0.25">
      <c r="A176" s="39">
        <v>28</v>
      </c>
      <c r="B176" s="169" t="s">
        <v>52</v>
      </c>
      <c r="C176" s="55">
        <v>616200</v>
      </c>
      <c r="D176" s="145">
        <f>SUM('Obrazac 2. SUD'!D174+'Obrazac 2. IPA-2012'!D174+'obrazac2-'!D174+'OBRAZAC 2- IPA 2013'!D174)</f>
        <v>0</v>
      </c>
      <c r="E176" s="145">
        <f>SUM('Obrazac 2. SUD'!E174+'Obrazac 2. IPA-2012'!E174+'obrazac2-'!E174+'OBRAZAC 2- IPA 2013'!E174)</f>
        <v>0</v>
      </c>
      <c r="F176" s="145">
        <f t="shared" si="6"/>
        <v>0</v>
      </c>
      <c r="G176" s="148">
        <f>SUM('Obrazac 2. SUD'!G174+'Obrazac 2. IPA-2012'!G174+'obrazac2-'!G174+'OBRAZAC 2- IPA 2013'!G174)</f>
        <v>0</v>
      </c>
      <c r="H176" s="149">
        <f>SUM('Obrazac 2. SUD'!H174+'Obrazac 2. IPA-2012'!H174+'obrazac2-'!H174+'OBRAZAC 2- IPA 2013'!H174)</f>
        <v>0</v>
      </c>
      <c r="I176" s="128" t="e">
        <f t="shared" si="4"/>
        <v>#DIV/0!</v>
      </c>
      <c r="J176" s="129" t="e">
        <f t="shared" si="5"/>
        <v>#DIV/0!</v>
      </c>
    </row>
    <row r="177" spans="1:10" ht="24.75" x14ac:dyDescent="0.25">
      <c r="A177" s="45">
        <v>29</v>
      </c>
      <c r="B177" s="169" t="s">
        <v>53</v>
      </c>
      <c r="C177" s="55">
        <v>616300</v>
      </c>
      <c r="D177" s="145">
        <f>SUM('Obrazac 2. SUD'!D175+'Obrazac 2. IPA-2012'!D175+'obrazac2-'!D175+'OBRAZAC 2- IPA 2013'!D175)</f>
        <v>0</v>
      </c>
      <c r="E177" s="145">
        <f>SUM('Obrazac 2. SUD'!E175+'Obrazac 2. IPA-2012'!E175+'obrazac2-'!E175+'OBRAZAC 2- IPA 2013'!E175)</f>
        <v>0</v>
      </c>
      <c r="F177" s="145">
        <f t="shared" si="6"/>
        <v>0</v>
      </c>
      <c r="G177" s="148">
        <f>SUM('Obrazac 2. SUD'!G175+'Obrazac 2. IPA-2012'!G175+'obrazac2-'!G175+'OBRAZAC 2- IPA 2013'!G175)</f>
        <v>0</v>
      </c>
      <c r="H177" s="149">
        <f>SUM('Obrazac 2. SUD'!H175+'Obrazac 2. IPA-2012'!H175+'obrazac2-'!H175+'OBRAZAC 2- IPA 2013'!H175)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30</v>
      </c>
      <c r="B178" s="106" t="s">
        <v>54</v>
      </c>
      <c r="C178" s="107"/>
      <c r="D178" s="42">
        <f>SUM('Obrazac 2. SUD'!D176+'Obrazac 2. IPA-2012'!D176+'obrazac2-'!D176+'OBRAZAC 2- IPA 2013'!D176)</f>
        <v>389000</v>
      </c>
      <c r="E178" s="42">
        <f>SUM('Obrazac 2. SUD'!E176+'Obrazac 2. IPA-2012'!E176+'obrazac2-'!E176+'OBRAZAC 2- IPA 2013'!E176)</f>
        <v>5088</v>
      </c>
      <c r="F178" s="42">
        <f t="shared" si="6"/>
        <v>394088</v>
      </c>
      <c r="G178" s="80">
        <v>333271</v>
      </c>
      <c r="H178" s="81">
        <v>160851</v>
      </c>
      <c r="I178" s="154">
        <f t="shared" si="4"/>
        <v>0.84567660015022028</v>
      </c>
      <c r="J178" s="155">
        <f t="shared" si="5"/>
        <v>2.0719237057898305</v>
      </c>
    </row>
    <row r="179" spans="1:10" ht="24.75" x14ac:dyDescent="0.25">
      <c r="A179" s="39">
        <v>31</v>
      </c>
      <c r="B179" s="106" t="s">
        <v>55</v>
      </c>
      <c r="C179" s="107">
        <v>821000</v>
      </c>
      <c r="D179" s="42">
        <f>SUM('Obrazac 2. SUD'!D177+'Obrazac 2. IPA-2012'!D177+'obrazac2-'!D177+'OBRAZAC 2- IPA 2013'!D177)</f>
        <v>389000</v>
      </c>
      <c r="E179" s="42">
        <f>SUM('Obrazac 2. SUD'!E177+'Obrazac 2. IPA-2012'!E177+'obrazac2-'!E177+'OBRAZAC 2- IPA 2013'!E177)</f>
        <v>5088</v>
      </c>
      <c r="F179" s="42">
        <f t="shared" si="6"/>
        <v>394088</v>
      </c>
      <c r="G179" s="80">
        <v>333271</v>
      </c>
      <c r="H179" s="81">
        <v>160851</v>
      </c>
      <c r="I179" s="154">
        <f t="shared" si="4"/>
        <v>0.84567660015022028</v>
      </c>
      <c r="J179" s="155">
        <f t="shared" si="5"/>
        <v>2.0719237057898305</v>
      </c>
    </row>
    <row r="180" spans="1:10" ht="24.75" x14ac:dyDescent="0.25">
      <c r="A180" s="45">
        <v>32</v>
      </c>
      <c r="B180" s="171" t="s">
        <v>56</v>
      </c>
      <c r="C180" s="55">
        <v>821100</v>
      </c>
      <c r="D180" s="145">
        <f>SUM('Obrazac 2. SUD'!D178+'Obrazac 2. IPA-2012'!D178+'obrazac2-'!D178+'OBRAZAC 2- IPA 2013'!D178)</f>
        <v>0</v>
      </c>
      <c r="E180" s="145">
        <f>SUM('Obrazac 2. SUD'!E178+'Obrazac 2. IPA-2012'!E178+'obrazac2-'!E178+'OBRAZAC 2- IPA 2013'!E178)</f>
        <v>0</v>
      </c>
      <c r="F180" s="145">
        <f t="shared" si="6"/>
        <v>0</v>
      </c>
      <c r="G180" s="148">
        <f>SUM('Obrazac 2. SUD'!G178+'Obrazac 2. IPA-2012'!G178+'obrazac2-'!G178+'OBRAZAC 2- IPA 2013'!G178)</f>
        <v>0</v>
      </c>
      <c r="H180" s="149">
        <f>SUM('Obrazac 2. SUD'!H178+'Obrazac 2. IPA-2012'!H178+'obrazac2-'!H178+'OBRAZAC 2- IPA 2013'!H178)</f>
        <v>0</v>
      </c>
      <c r="I180" s="128" t="e">
        <f t="shared" si="4"/>
        <v>#DIV/0!</v>
      </c>
      <c r="J180" s="129" t="e">
        <f t="shared" si="5"/>
        <v>#DIV/0!</v>
      </c>
    </row>
    <row r="181" spans="1:10" x14ac:dyDescent="0.25">
      <c r="A181" s="39">
        <v>33</v>
      </c>
      <c r="B181" s="169" t="s">
        <v>57</v>
      </c>
      <c r="C181" s="55">
        <v>821200</v>
      </c>
      <c r="D181" s="145">
        <f>SUM('Obrazac 2. SUD'!D179+'Obrazac 2. IPA-2012'!D179+'obrazac2-'!D179+'OBRAZAC 2- IPA 2013'!D179)</f>
        <v>0</v>
      </c>
      <c r="E181" s="145">
        <f>SUM('Obrazac 2. SUD'!E179+'Obrazac 2. IPA-2012'!E179+'obrazac2-'!E179+'OBRAZAC 2- IPA 2013'!E179)</f>
        <v>0</v>
      </c>
      <c r="F181" s="145">
        <f t="shared" si="6"/>
        <v>0</v>
      </c>
      <c r="G181" s="148">
        <f>SUM('Obrazac 2. SUD'!G179+'Obrazac 2. IPA-2012'!G179+'obrazac2-'!G179+'OBRAZAC 2- IPA 2013'!G179)</f>
        <v>0</v>
      </c>
      <c r="H181" s="149">
        <f>SUM('Obrazac 2. SUD'!H179+'Obrazac 2. IPA-2012'!H179+'obrazac2-'!H179+'OBRAZAC 2- IPA 2013'!H179)</f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188">
        <v>34</v>
      </c>
      <c r="B182" s="169" t="s">
        <v>58</v>
      </c>
      <c r="C182" s="55">
        <v>821300</v>
      </c>
      <c r="D182" s="145">
        <f>SUM('Obrazac 2. SUD'!D180+'Obrazac 2. IPA-2012'!D180+'obrazac2-'!D180+'OBRAZAC 2- IPA 2013'!D180)</f>
        <v>300000</v>
      </c>
      <c r="E182" s="145">
        <f>SUM('Obrazac 2. SUD'!E180+'Obrazac 2. IPA-2012'!E180+'obrazac2-'!E180+'OBRAZAC 2- IPA 2013'!E180)</f>
        <v>55088</v>
      </c>
      <c r="F182" s="145">
        <f t="shared" si="6"/>
        <v>355088</v>
      </c>
      <c r="G182" s="148">
        <v>297216</v>
      </c>
      <c r="H182" s="149">
        <v>156367</v>
      </c>
      <c r="I182" s="128">
        <f t="shared" si="4"/>
        <v>0.83702068219708914</v>
      </c>
      <c r="J182" s="129">
        <f t="shared" si="5"/>
        <v>1.9007591115772509</v>
      </c>
    </row>
    <row r="183" spans="1:10" x14ac:dyDescent="0.25">
      <c r="A183" s="45"/>
      <c r="B183" s="141" t="s">
        <v>212</v>
      </c>
      <c r="C183" s="138">
        <v>821311</v>
      </c>
      <c r="D183" s="145">
        <f>SUM('Obrazac 2. SUD'!D181+'Obrazac 2. IPA-2012'!D181+'obrazac2-'!D181+'OBRAZAC 2- IPA 2013'!D181)</f>
        <v>32700</v>
      </c>
      <c r="E183" s="145">
        <f>SUM('Obrazac 2. SUD'!E181+'Obrazac 2. IPA-2012'!E181+'obrazac2-'!E181+'OBRAZAC 2- IPA 2013'!E181)</f>
        <v>0</v>
      </c>
      <c r="F183" s="145">
        <f t="shared" si="6"/>
        <v>32700</v>
      </c>
      <c r="G183" s="148">
        <v>20346</v>
      </c>
      <c r="H183" s="149">
        <v>15538</v>
      </c>
      <c r="I183" s="128">
        <f t="shared" si="4"/>
        <v>0.62220183486238534</v>
      </c>
      <c r="J183" s="129">
        <f t="shared" si="5"/>
        <v>1.3094349337109024</v>
      </c>
    </row>
    <row r="184" spans="1:10" x14ac:dyDescent="0.25">
      <c r="A184" s="45"/>
      <c r="B184" s="141" t="s">
        <v>213</v>
      </c>
      <c r="C184" s="138">
        <v>821312</v>
      </c>
      <c r="D184" s="145">
        <f>SUM('Obrazac 2. SUD'!D182+'Obrazac 2. IPA-2012'!D182+'obrazac2-'!D182+'OBRAZAC 2- IPA 2013'!D182)</f>
        <v>66700</v>
      </c>
      <c r="E184" s="145">
        <f>SUM('Obrazac 2. SUD'!E182+'Obrazac 2. IPA-2012'!E182+'obrazac2-'!E182+'OBRAZAC 2- IPA 2013'!E182)</f>
        <v>35200</v>
      </c>
      <c r="F184" s="145">
        <f t="shared" si="6"/>
        <v>101900</v>
      </c>
      <c r="G184" s="148">
        <v>60358</v>
      </c>
      <c r="H184" s="149">
        <v>50043</v>
      </c>
      <c r="I184" s="128">
        <f t="shared" si="4"/>
        <v>0.59232580961727188</v>
      </c>
      <c r="J184" s="129">
        <f t="shared" si="5"/>
        <v>1.2061227344483745</v>
      </c>
    </row>
    <row r="185" spans="1:10" x14ac:dyDescent="0.25">
      <c r="A185" s="45"/>
      <c r="B185" s="141" t="s">
        <v>214</v>
      </c>
      <c r="C185" s="138">
        <v>821313</v>
      </c>
      <c r="D185" s="145">
        <f>SUM('Obrazac 2. SUD'!D183+'Obrazac 2. IPA-2012'!D183+'obrazac2-'!D183+'OBRAZAC 2- IPA 2013'!D183)</f>
        <v>174200</v>
      </c>
      <c r="E185" s="145">
        <f>SUM('Obrazac 2. SUD'!E183+'Obrazac 2. IPA-2012'!E183+'obrazac2-'!E183+'OBRAZAC 2- IPA 2013'!E183)</f>
        <v>12500</v>
      </c>
      <c r="F185" s="145">
        <f t="shared" si="6"/>
        <v>186700</v>
      </c>
      <c r="G185" s="148">
        <v>183847</v>
      </c>
      <c r="H185" s="149">
        <v>68875</v>
      </c>
      <c r="I185" s="128">
        <f t="shared" si="4"/>
        <v>0.9847188002142474</v>
      </c>
      <c r="J185" s="129">
        <f t="shared" si="5"/>
        <v>2.6692849364791287</v>
      </c>
    </row>
    <row r="186" spans="1:10" x14ac:dyDescent="0.25">
      <c r="A186" s="45"/>
      <c r="B186" s="141" t="s">
        <v>215</v>
      </c>
      <c r="C186" s="138">
        <v>821314</v>
      </c>
      <c r="D186" s="145">
        <f>SUM('Obrazac 2. SUD'!D184+'Obrazac 2. IPA-2012'!D184+'obrazac2-'!D184+'OBRAZAC 2- IPA 2013'!D184)</f>
        <v>0</v>
      </c>
      <c r="E186" s="145">
        <f>SUM('Obrazac 2. SUD'!E184+'Obrazac 2. IPA-2012'!E184+'obrazac2-'!E184+'OBRAZAC 2- IPA 2013'!E184)</f>
        <v>0</v>
      </c>
      <c r="F186" s="145">
        <f t="shared" si="6"/>
        <v>0</v>
      </c>
      <c r="G186" s="148">
        <f>SUM('Obrazac 2. SUD'!G184+'Obrazac 2. IPA-2012'!G184+'obrazac2-'!G184+'OBRAZAC 2- IPA 2013'!G184)</f>
        <v>0</v>
      </c>
      <c r="H186" s="149">
        <f>SUM('Obrazac 2. SUD'!H184+'Obrazac 2. IPA-2012'!H184+'obrazac2-'!H184+'OBRAZAC 2- IPA 2013'!H184)</f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1" t="s">
        <v>216</v>
      </c>
      <c r="C187" s="138">
        <v>821319</v>
      </c>
      <c r="D187" s="145">
        <f>SUM('Obrazac 2. SUD'!D185+'Obrazac 2. IPA-2012'!D185+'obrazac2-'!D185+'OBRAZAC 2- IPA 2013'!D185)</f>
        <v>0</v>
      </c>
      <c r="E187" s="145">
        <f>SUM('Obrazac 2. SUD'!E185+'Obrazac 2. IPA-2012'!E185+'obrazac2-'!E185+'OBRAZAC 2- IPA 2013'!E185)</f>
        <v>0</v>
      </c>
      <c r="F187" s="145">
        <f t="shared" si="6"/>
        <v>0</v>
      </c>
      <c r="G187" s="148">
        <f>SUM('Obrazac 2. SUD'!G185+'Obrazac 2. IPA-2012'!G185+'obrazac2-'!G185+'OBRAZAC 2- IPA 2013'!G185)</f>
        <v>0</v>
      </c>
      <c r="H187" s="149">
        <f>SUM('Obrazac 2. SUD'!H185+'Obrazac 2. IPA-2012'!H185+'obrazac2-'!H185+'OBRAZAC 2- IPA 2013'!H185)</f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1" t="s">
        <v>217</v>
      </c>
      <c r="C188" s="138">
        <v>821321</v>
      </c>
      <c r="D188" s="145">
        <f>SUM('Obrazac 2. SUD'!D186+'Obrazac 2. IPA-2012'!D186+'obrazac2-'!D186+'OBRAZAC 2- IPA 2013'!D186)</f>
        <v>20000</v>
      </c>
      <c r="E188" s="145">
        <f>SUM('Obrazac 2. SUD'!E186+'Obrazac 2. IPA-2012'!E186+'obrazac2-'!E186+'OBRAZAC 2- IPA 2013'!E186)</f>
        <v>5088</v>
      </c>
      <c r="F188" s="145">
        <f t="shared" si="6"/>
        <v>25088</v>
      </c>
      <c r="G188" s="148">
        <f>SUM('Obrazac 2. SUD'!G186+'Obrazac 2. IPA-2012'!G186+'obrazac2-'!G186+'OBRAZAC 2- IPA 2013'!G186)</f>
        <v>24300</v>
      </c>
      <c r="H188" s="149">
        <f>SUM('Obrazac 2. SUD'!H186+'Obrazac 2. IPA-2012'!H186+'obrazac2-'!H186+'OBRAZAC 2- IPA 2013'!H186)</f>
        <v>0</v>
      </c>
      <c r="I188" s="128">
        <f t="shared" si="4"/>
        <v>0.96859056122448983</v>
      </c>
      <c r="J188" s="129" t="e">
        <f t="shared" si="5"/>
        <v>#DIV/0!</v>
      </c>
    </row>
    <row r="189" spans="1:10" x14ac:dyDescent="0.25">
      <c r="A189" s="45"/>
      <c r="B189" s="141" t="s">
        <v>218</v>
      </c>
      <c r="C189" s="138">
        <v>821329</v>
      </c>
      <c r="D189" s="145">
        <f>SUM('Obrazac 2. SUD'!D187+'Obrazac 2. IPA-2012'!D187+'obrazac2-'!D187+'OBRAZAC 2- IPA 2013'!D187)</f>
        <v>0</v>
      </c>
      <c r="E189" s="145">
        <f>SUM('Obrazac 2. SUD'!E187+'Obrazac 2. IPA-2012'!E187+'obrazac2-'!E187+'OBRAZAC 2- IPA 2013'!E187)</f>
        <v>0</v>
      </c>
      <c r="F189" s="145">
        <f t="shared" si="6"/>
        <v>0</v>
      </c>
      <c r="G189" s="148">
        <f>SUM('Obrazac 2. SUD'!G187+'Obrazac 2. IPA-2012'!G187+'obrazac2-'!G187+'OBRAZAC 2- IPA 2013'!G187)</f>
        <v>0</v>
      </c>
      <c r="H189" s="149">
        <f>SUM('Obrazac 2. SUD'!H187+'Obrazac 2. IPA-2012'!H187+'obrazac2-'!H187+'OBRAZAC 2- IPA 2013'!H187)</f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1" t="s">
        <v>219</v>
      </c>
      <c r="C190" s="138">
        <v>821334</v>
      </c>
      <c r="D190" s="145">
        <f>SUM('Obrazac 2. SUD'!D188+'Obrazac 2. IPA-2012'!D188+'obrazac2-'!D188+'OBRAZAC 2- IPA 2013'!D188)</f>
        <v>0</v>
      </c>
      <c r="E190" s="145">
        <f>SUM('Obrazac 2. SUD'!E188+'Obrazac 2. IPA-2012'!E188+'obrazac2-'!E188+'OBRAZAC 2- IPA 2013'!E188)</f>
        <v>0</v>
      </c>
      <c r="F190" s="145">
        <f t="shared" si="6"/>
        <v>0</v>
      </c>
      <c r="G190" s="148">
        <f>SUM('Obrazac 2. SUD'!G188+'Obrazac 2. IPA-2012'!G188+'obrazac2-'!G188+'OBRAZAC 2- IPA 2013'!G188)</f>
        <v>0</v>
      </c>
      <c r="H190" s="149">
        <f>SUM('Obrazac 2. SUD'!H188+'Obrazac 2. IPA-2012'!H188+'obrazac2-'!H188+'OBRAZAC 2- IPA 2013'!H188)</f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1" t="s">
        <v>220</v>
      </c>
      <c r="C191" s="138">
        <v>821341</v>
      </c>
      <c r="D191" s="145">
        <f>SUM('Obrazac 2. SUD'!D189+'Obrazac 2. IPA-2012'!D189+'obrazac2-'!D189+'OBRAZAC 2- IPA 2013'!D189)</f>
        <v>0</v>
      </c>
      <c r="E191" s="145">
        <f>SUM('Obrazac 2. SUD'!E189+'Obrazac 2. IPA-2012'!E189+'obrazac2-'!E189+'OBRAZAC 2- IPA 2013'!E189)</f>
        <v>0</v>
      </c>
      <c r="F191" s="145">
        <f t="shared" si="6"/>
        <v>0</v>
      </c>
      <c r="G191" s="148">
        <f>SUM('Obrazac 2. SUD'!G189+'Obrazac 2. IPA-2012'!G189+'obrazac2-'!G189+'OBRAZAC 2- IPA 2013'!G189)</f>
        <v>0</v>
      </c>
      <c r="H191" s="149">
        <v>16965</v>
      </c>
      <c r="I191" s="128" t="e">
        <f t="shared" si="4"/>
        <v>#DIV/0!</v>
      </c>
      <c r="J191" s="129">
        <f t="shared" si="5"/>
        <v>0</v>
      </c>
    </row>
    <row r="192" spans="1:10" x14ac:dyDescent="0.25">
      <c r="A192" s="45"/>
      <c r="B192" s="141" t="s">
        <v>221</v>
      </c>
      <c r="C192" s="138">
        <v>821372</v>
      </c>
      <c r="D192" s="145">
        <f>SUM('Obrazac 2. SUD'!D190+'Obrazac 2. IPA-2012'!D190+'obrazac2-'!D190+'OBRAZAC 2- IPA 2013'!D190)</f>
        <v>0</v>
      </c>
      <c r="E192" s="145">
        <f>SUM('Obrazac 2. SUD'!E190+'Obrazac 2. IPA-2012'!E190+'obrazac2-'!E190+'OBRAZAC 2- IPA 2013'!E190)</f>
        <v>0</v>
      </c>
      <c r="F192" s="145">
        <f t="shared" si="6"/>
        <v>0</v>
      </c>
      <c r="G192" s="148">
        <f>SUM('Obrazac 2. SUD'!G190+'Obrazac 2. IPA-2012'!G190+'obrazac2-'!G190+'OBRAZAC 2- IPA 2013'!G190)</f>
        <v>0</v>
      </c>
      <c r="H192" s="149">
        <f>SUM('Obrazac 2. SUD'!H190+'Obrazac 2. IPA-2012'!H190+'obrazac2-'!H190+'OBRAZAC 2- IPA 2013'!H190)</f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1" t="s">
        <v>222</v>
      </c>
      <c r="C193" s="138">
        <v>821361</v>
      </c>
      <c r="D193" s="145">
        <f>SUM('Obrazac 2. SUD'!D191+'Obrazac 2. IPA-2012'!D191+'obrazac2-'!D191+'OBRAZAC 2- IPA 2013'!D191)</f>
        <v>0</v>
      </c>
      <c r="E193" s="145">
        <f>SUM('Obrazac 2. SUD'!E191+'Obrazac 2. IPA-2012'!E191+'obrazac2-'!E191+'OBRAZAC 2- IPA 2013'!E191)</f>
        <v>0</v>
      </c>
      <c r="F193" s="145">
        <f t="shared" si="6"/>
        <v>0</v>
      </c>
      <c r="G193" s="148">
        <f>SUM('Obrazac 2. SUD'!G191+'Obrazac 2. IPA-2012'!G191+'obrazac2-'!G191+'OBRAZAC 2- IPA 2013'!G191)</f>
        <v>0</v>
      </c>
      <c r="H193" s="149">
        <v>997</v>
      </c>
      <c r="I193" s="128" t="e">
        <f t="shared" si="4"/>
        <v>#DIV/0!</v>
      </c>
      <c r="J193" s="129">
        <f t="shared" si="5"/>
        <v>0</v>
      </c>
    </row>
    <row r="194" spans="1:10" x14ac:dyDescent="0.25">
      <c r="A194" s="45"/>
      <c r="B194" s="141" t="s">
        <v>223</v>
      </c>
      <c r="C194" s="138">
        <v>821371</v>
      </c>
      <c r="D194" s="145">
        <f>SUM('Obrazac 2. SUD'!D192+'Obrazac 2. IPA-2012'!D192+'obrazac2-'!D192+'OBRAZAC 2- IPA 2013'!D192)</f>
        <v>0</v>
      </c>
      <c r="E194" s="145">
        <f>SUM('Obrazac 2. SUD'!E192+'Obrazac 2. IPA-2012'!E192+'obrazac2-'!E192+'OBRAZAC 2- IPA 2013'!E192)</f>
        <v>0</v>
      </c>
      <c r="F194" s="145">
        <f t="shared" si="6"/>
        <v>0</v>
      </c>
      <c r="G194" s="148">
        <f>SUM('Obrazac 2. SUD'!G192+'Obrazac 2. IPA-2012'!G192+'obrazac2-'!G192+'OBRAZAC 2- IPA 2013'!G192)</f>
        <v>0</v>
      </c>
      <c r="H194" s="149">
        <v>2991</v>
      </c>
      <c r="I194" s="128" t="e">
        <f t="shared" si="4"/>
        <v>#DIV/0!</v>
      </c>
      <c r="J194" s="129">
        <f t="shared" si="5"/>
        <v>0</v>
      </c>
    </row>
    <row r="195" spans="1:10" x14ac:dyDescent="0.25">
      <c r="A195" s="45"/>
      <c r="B195" s="141" t="s">
        <v>224</v>
      </c>
      <c r="C195" s="138">
        <v>821399</v>
      </c>
      <c r="D195" s="145">
        <f>SUM('Obrazac 2. SUD'!D193+'Obrazac 2. IPA-2012'!D193+'obrazac2-'!D193+'OBRAZAC 2- IPA 2013'!D193)</f>
        <v>6400</v>
      </c>
      <c r="E195" s="145">
        <f>SUM('Obrazac 2. SUD'!E193+'Obrazac 2. IPA-2012'!E193+'obrazac2-'!E193+'OBRAZAC 2- IPA 2013'!E193)</f>
        <v>2300</v>
      </c>
      <c r="F195" s="145">
        <f t="shared" si="6"/>
        <v>8700</v>
      </c>
      <c r="G195" s="148">
        <v>8365</v>
      </c>
      <c r="H195" s="149">
        <f>SUM('Obrazac 2. SUD'!H193+'Obrazac 2. IPA-2012'!H193+'obrazac2-'!H193+'OBRAZAC 2- IPA 2013'!H193)</f>
        <v>958</v>
      </c>
      <c r="I195" s="128">
        <f t="shared" si="4"/>
        <v>0.96149425287356327</v>
      </c>
      <c r="J195" s="129">
        <f t="shared" si="5"/>
        <v>8.7317327766179549</v>
      </c>
    </row>
    <row r="196" spans="1:10" x14ac:dyDescent="0.25">
      <c r="A196" s="45"/>
      <c r="B196" s="169"/>
      <c r="C196" s="55"/>
      <c r="D196" s="145">
        <f>SUM('Obrazac 2. SUD'!D194+'Obrazac 2. IPA-2012'!D194+'obrazac2-'!D194+'OBRAZAC 2- IPA 2013'!D194)</f>
        <v>0</v>
      </c>
      <c r="E196" s="145">
        <f>SUM('Obrazac 2. SUD'!E194+'Obrazac 2. IPA-2012'!E194+'obrazac2-'!E194+'OBRAZAC 2- IPA 2013'!E194)</f>
        <v>0</v>
      </c>
      <c r="F196" s="145">
        <f t="shared" si="6"/>
        <v>0</v>
      </c>
      <c r="G196" s="148">
        <f>SUM('Obrazac 2. SUD'!G194+'Obrazac 2. IPA-2012'!G194+'obrazac2-'!G194+'OBRAZAC 2- IPA 2013'!G194)</f>
        <v>0</v>
      </c>
      <c r="H196" s="149">
        <f>SUM('Obrazac 2. SUD'!H194+'Obrazac 2. IPA-2012'!H194+'obrazac2-'!H194+'OBRAZAC 2- IPA 2013'!H194)</f>
        <v>0</v>
      </c>
      <c r="I196" s="128" t="e">
        <f t="shared" si="4"/>
        <v>#DIV/0!</v>
      </c>
      <c r="J196" s="129" t="e">
        <f t="shared" si="5"/>
        <v>#DIV/0!</v>
      </c>
    </row>
    <row r="197" spans="1:10" ht="24.75" x14ac:dyDescent="0.25">
      <c r="A197" s="123">
        <v>35</v>
      </c>
      <c r="B197" s="108" t="s">
        <v>59</v>
      </c>
      <c r="C197" s="109">
        <v>821400</v>
      </c>
      <c r="D197" s="42">
        <f>SUM('Obrazac 2. SUD'!D195+'Obrazac 2. IPA-2012'!D195+'obrazac2-'!D195+'OBRAZAC 2- IPA 2013'!D195)</f>
        <v>0</v>
      </c>
      <c r="E197" s="42">
        <f>SUM('Obrazac 2. SUD'!E195+'Obrazac 2. IPA-2012'!E195+'obrazac2-'!E195+'OBRAZAC 2- IPA 2013'!E195)</f>
        <v>0</v>
      </c>
      <c r="F197" s="42">
        <f t="shared" si="6"/>
        <v>0</v>
      </c>
      <c r="G197" s="80">
        <f>SUM('Obrazac 2. SUD'!G195+'Obrazac 2. IPA-2012'!G195+'obrazac2-'!G195+'OBRAZAC 2- IPA 2013'!G195)</f>
        <v>0</v>
      </c>
      <c r="H197" s="81">
        <f>SUM('Obrazac 2. SUD'!H195+'Obrazac 2. IPA-2012'!H195+'obrazac2-'!H195+'OBRAZAC 2- IPA 2013'!H195)</f>
        <v>0</v>
      </c>
      <c r="I197" s="114" t="e">
        <f t="shared" si="4"/>
        <v>#DIV/0!</v>
      </c>
      <c r="J197" s="115" t="e">
        <f t="shared" si="5"/>
        <v>#DIV/0!</v>
      </c>
    </row>
    <row r="198" spans="1:10" ht="24.75" x14ac:dyDescent="0.25">
      <c r="A198" s="122">
        <v>36</v>
      </c>
      <c r="B198" s="108" t="s">
        <v>60</v>
      </c>
      <c r="C198" s="109">
        <v>821500</v>
      </c>
      <c r="D198" s="42">
        <f>SUM('Obrazac 2. SUD'!D196+'Obrazac 2. IPA-2012'!D196+'obrazac2-'!D196+'OBRAZAC 2- IPA 2013'!D196)</f>
        <v>39000</v>
      </c>
      <c r="E198" s="42">
        <f>SUM('Obrazac 2. SUD'!E196+'Obrazac 2. IPA-2012'!E196+'obrazac2-'!E196+'OBRAZAC 2- IPA 2013'!E196)</f>
        <v>0</v>
      </c>
      <c r="F198" s="42">
        <f t="shared" si="6"/>
        <v>39000</v>
      </c>
      <c r="G198" s="80">
        <f>SUM('Obrazac 2. SUD'!G196+'Obrazac 2. IPA-2012'!G196+'obrazac2-'!G196+'OBRAZAC 2- IPA 2013'!G196)</f>
        <v>36055</v>
      </c>
      <c r="H198" s="81">
        <v>4484</v>
      </c>
      <c r="I198" s="114">
        <f t="shared" si="4"/>
        <v>0.92448717948717951</v>
      </c>
      <c r="J198" s="115">
        <f t="shared" si="5"/>
        <v>8.040811775200714</v>
      </c>
    </row>
    <row r="199" spans="1:10" x14ac:dyDescent="0.25">
      <c r="A199" s="172"/>
      <c r="B199" s="141" t="s">
        <v>225</v>
      </c>
      <c r="C199" s="138">
        <v>821512</v>
      </c>
      <c r="D199" s="145">
        <f>SUM('Obrazac 2. SUD'!D197+'Obrazac 2. IPA-2012'!D197+'obrazac2-'!D197+'OBRAZAC 2- IPA 2013'!D197)</f>
        <v>39000</v>
      </c>
      <c r="E199" s="145">
        <f>SUM('Obrazac 2. SUD'!E197+'Obrazac 2. IPA-2012'!E197+'obrazac2-'!E197+'OBRAZAC 2- IPA 2013'!E197)</f>
        <v>0</v>
      </c>
      <c r="F199" s="145">
        <f t="shared" si="6"/>
        <v>39000</v>
      </c>
      <c r="G199" s="148">
        <f>SUM('Obrazac 2. SUD'!G197+'Obrazac 2. IPA-2012'!G197+'obrazac2-'!G197+'OBRAZAC 2- IPA 2013'!G197)</f>
        <v>36055</v>
      </c>
      <c r="H199" s="149">
        <v>4484</v>
      </c>
      <c r="I199" s="128">
        <f t="shared" si="4"/>
        <v>0.92448717948717951</v>
      </c>
      <c r="J199" s="129">
        <f t="shared" si="5"/>
        <v>8.040811775200714</v>
      </c>
    </row>
    <row r="200" spans="1:10" ht="24.75" x14ac:dyDescent="0.25">
      <c r="A200" s="123">
        <v>37</v>
      </c>
      <c r="B200" s="108" t="s">
        <v>61</v>
      </c>
      <c r="C200" s="109">
        <v>821600</v>
      </c>
      <c r="D200" s="125">
        <f>SUM('Obrazac 2. SUD'!D198+'Obrazac 2. IPA-2012'!D198+'obrazac2-'!D198+'OBRAZAC 2- IPA 2013'!D198)</f>
        <v>50000</v>
      </c>
      <c r="E200" s="125">
        <f>SUM('Obrazac 2. SUD'!E198+'Obrazac 2. IPA-2012'!E198+'obrazac2-'!E198+'OBRAZAC 2- IPA 2013'!E198)</f>
        <v>-50000</v>
      </c>
      <c r="F200" s="125">
        <f t="shared" si="6"/>
        <v>0</v>
      </c>
      <c r="G200" s="151"/>
      <c r="H200" s="152">
        <f>SUM('Obrazac 2. SUD'!H198+'Obrazac 2. IPA-2012'!H198+'obrazac2-'!H198+'OBRAZAC 2- IPA 2013'!H198)</f>
        <v>0</v>
      </c>
      <c r="I200" s="114" t="e">
        <f t="shared" si="4"/>
        <v>#DIV/0!</v>
      </c>
      <c r="J200" s="115" t="e">
        <f t="shared" si="5"/>
        <v>#DIV/0!</v>
      </c>
    </row>
    <row r="201" spans="1:10" ht="24.75" x14ac:dyDescent="0.25">
      <c r="A201" s="153">
        <v>38</v>
      </c>
      <c r="B201" s="106" t="s">
        <v>62</v>
      </c>
      <c r="C201" s="107">
        <v>615000</v>
      </c>
      <c r="D201" s="42">
        <f>SUM('Obrazac 2. SUD'!D199+'Obrazac 2. IPA-2012'!D199+'obrazac2-'!D199+'OBRAZAC 2- IPA 2013'!D199)</f>
        <v>0</v>
      </c>
      <c r="E201" s="42">
        <f>SUM('Obrazac 2. SUD'!E199+'Obrazac 2. IPA-2012'!E199+'obrazac2-'!E199+'OBRAZAC 2- IPA 2013'!E199)</f>
        <v>0</v>
      </c>
      <c r="F201" s="42">
        <f t="shared" si="6"/>
        <v>0</v>
      </c>
      <c r="G201" s="80">
        <f>SUM('Obrazac 2. SUD'!G199+'Obrazac 2. IPA-2012'!G199+'obrazac2-'!G199+'OBRAZAC 2- IPA 2013'!G199)</f>
        <v>0</v>
      </c>
      <c r="H201" s="81">
        <f>SUM('Obrazac 2. SUD'!H199+'Obrazac 2. IPA-2012'!H199+'obrazac2-'!H199+'OBRAZAC 2- IPA 2013'!H199)</f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173">
        <v>39</v>
      </c>
      <c r="B202" s="54" t="s">
        <v>63</v>
      </c>
      <c r="C202" s="174">
        <v>615100</v>
      </c>
      <c r="D202" s="145">
        <f>SUM('Obrazac 2. SUD'!D200+'Obrazac 2. IPA-2012'!D200+'obrazac2-'!D200+'OBRAZAC 2- IPA 2013'!D200)</f>
        <v>0</v>
      </c>
      <c r="E202" s="145">
        <f>SUM('Obrazac 2. SUD'!E200+'Obrazac 2. IPA-2012'!E200+'obrazac2-'!E200+'OBRAZAC 2- IPA 2013'!E200)</f>
        <v>0</v>
      </c>
      <c r="F202" s="145">
        <f t="shared" si="6"/>
        <v>0</v>
      </c>
      <c r="G202" s="148">
        <f>SUM('Obrazac 2. SUD'!G200+'Obrazac 2. IPA-2012'!G200+'obrazac2-'!G200+'OBRAZAC 2- IPA 2013'!G200)</f>
        <v>0</v>
      </c>
      <c r="H202" s="149">
        <f>SUM('Obrazac 2. SUD'!H200+'Obrazac 2. IPA-2012'!H200+'obrazac2-'!H200+'OBRAZAC 2- IPA 2013'!H200)</f>
        <v>0</v>
      </c>
      <c r="I202" s="128" t="e">
        <f t="shared" si="4"/>
        <v>#DIV/0!</v>
      </c>
      <c r="J202" s="129" t="e">
        <f t="shared" si="5"/>
        <v>#DIV/0!</v>
      </c>
    </row>
    <row r="203" spans="1:10" ht="24.75" x14ac:dyDescent="0.25">
      <c r="A203" s="172">
        <v>40</v>
      </c>
      <c r="B203" s="63" t="s">
        <v>64</v>
      </c>
      <c r="C203" s="55">
        <v>615200</v>
      </c>
      <c r="D203" s="145">
        <f>SUM('Obrazac 2. SUD'!D201+'Obrazac 2. IPA-2012'!D201+'obrazac2-'!D201+'OBRAZAC 2- IPA 2013'!D201)</f>
        <v>0</v>
      </c>
      <c r="E203" s="145">
        <f>SUM('Obrazac 2. SUD'!E201+'Obrazac 2. IPA-2012'!E201+'obrazac2-'!E201+'OBRAZAC 2- IPA 2013'!E201)</f>
        <v>0</v>
      </c>
      <c r="F203" s="145">
        <f t="shared" si="6"/>
        <v>0</v>
      </c>
      <c r="G203" s="148">
        <f>SUM('Obrazac 2. SUD'!G201+'Obrazac 2. IPA-2012'!G201+'obrazac2-'!G201+'OBRAZAC 2- IPA 2013'!G201)</f>
        <v>0</v>
      </c>
      <c r="H203" s="149">
        <f>SUM('Obrazac 2. SUD'!H201+'Obrazac 2. IPA-2012'!H201+'obrazac2-'!H201+'OBRAZAC 2- IPA 2013'!H201)</f>
        <v>0</v>
      </c>
      <c r="I203" s="128" t="e">
        <f t="shared" si="4"/>
        <v>#DIV/0!</v>
      </c>
      <c r="J203" s="129" t="e">
        <f t="shared" si="5"/>
        <v>#DIV/0!</v>
      </c>
    </row>
    <row r="204" spans="1:10" ht="24.75" x14ac:dyDescent="0.25">
      <c r="A204" s="173">
        <v>41</v>
      </c>
      <c r="B204" s="54" t="s">
        <v>65</v>
      </c>
      <c r="C204" s="55">
        <v>615300</v>
      </c>
      <c r="D204" s="145">
        <f>SUM('Obrazac 2. SUD'!D202+'Obrazac 2. IPA-2012'!D202+'obrazac2-'!D202+'OBRAZAC 2- IPA 2013'!D202)</f>
        <v>0</v>
      </c>
      <c r="E204" s="145">
        <f>SUM('Obrazac 2. SUD'!E202+'Obrazac 2. IPA-2012'!E202+'obrazac2-'!E202+'OBRAZAC 2- IPA 2013'!E202)</f>
        <v>0</v>
      </c>
      <c r="F204" s="145">
        <f t="shared" si="6"/>
        <v>0</v>
      </c>
      <c r="G204" s="148">
        <f>SUM('Obrazac 2. SUD'!G202+'Obrazac 2. IPA-2012'!G202+'obrazac2-'!G202+'OBRAZAC 2- IPA 2013'!G202)</f>
        <v>0</v>
      </c>
      <c r="H204" s="149">
        <f>SUM('Obrazac 2. SUD'!H202+'Obrazac 2. IPA-2012'!H202+'obrazac2-'!H202+'OBRAZAC 2- IPA 2013'!H202)</f>
        <v>0</v>
      </c>
      <c r="I204" s="128" t="e">
        <f t="shared" si="4"/>
        <v>#DIV/0!</v>
      </c>
      <c r="J204" s="129" t="e">
        <f t="shared" si="5"/>
        <v>#DIV/0!</v>
      </c>
    </row>
    <row r="205" spans="1:10" ht="24.75" x14ac:dyDescent="0.25">
      <c r="A205" s="153">
        <v>42</v>
      </c>
      <c r="B205" s="61" t="s">
        <v>66</v>
      </c>
      <c r="C205" s="41">
        <v>822000</v>
      </c>
      <c r="D205" s="42">
        <f>SUM('Obrazac 2. SUD'!D203+'Obrazac 2. IPA-2012'!D203+'obrazac2-'!D203+'OBRAZAC 2- IPA 2013'!D203)</f>
        <v>0</v>
      </c>
      <c r="E205" s="42">
        <f>SUM('Obrazac 2. SUD'!E203+'Obrazac 2. IPA-2012'!E203+'obrazac2-'!E203+'OBRAZAC 2- IPA 2013'!E203)</f>
        <v>0</v>
      </c>
      <c r="F205" s="42">
        <f t="shared" si="6"/>
        <v>0</v>
      </c>
      <c r="G205" s="80">
        <f>SUM('Obrazac 2. SUD'!G203+'Obrazac 2. IPA-2012'!G203+'obrazac2-'!G203+'OBRAZAC 2- IPA 2013'!G203)</f>
        <v>0</v>
      </c>
      <c r="H205" s="81">
        <f>SUM('Obrazac 2. SUD'!H203+'Obrazac 2. IPA-2012'!H203+'obrazac2-'!H203+'OBRAZAC 2- IPA 2013'!H203)</f>
        <v>0</v>
      </c>
      <c r="I205" s="132" t="e">
        <f t="shared" si="4"/>
        <v>#DIV/0!</v>
      </c>
      <c r="J205" s="133" t="e">
        <f t="shared" si="5"/>
        <v>#DIV/0!</v>
      </c>
    </row>
    <row r="206" spans="1:10" ht="24" x14ac:dyDescent="0.25">
      <c r="A206" s="173">
        <v>43</v>
      </c>
      <c r="B206" s="62" t="s">
        <v>67</v>
      </c>
      <c r="C206" s="55">
        <v>822100</v>
      </c>
      <c r="D206" s="145">
        <f>SUM('Obrazac 2. SUD'!D204+'Obrazac 2. IPA-2012'!D204+'obrazac2-'!D204+'OBRAZAC 2- IPA 2013'!D204)</f>
        <v>0</v>
      </c>
      <c r="E206" s="145">
        <f>SUM('Obrazac 2. SUD'!E204+'Obrazac 2. IPA-2012'!E204+'obrazac2-'!E204+'OBRAZAC 2- IPA 2013'!E204)</f>
        <v>0</v>
      </c>
      <c r="F206" s="145">
        <f t="shared" si="6"/>
        <v>0</v>
      </c>
      <c r="G206" s="148">
        <f>SUM('Obrazac 2. SUD'!G204+'Obrazac 2. IPA-2012'!G204+'obrazac2-'!G204+'OBRAZAC 2- IPA 2013'!G204)</f>
        <v>0</v>
      </c>
      <c r="H206" s="149">
        <f>SUM('Obrazac 2. SUD'!H204+'Obrazac 2. IPA-2012'!H204+'obrazac2-'!H204+'OBRAZAC 2- IPA 2013'!H204)</f>
        <v>0</v>
      </c>
      <c r="I206" s="128" t="e">
        <f t="shared" si="4"/>
        <v>#DIV/0!</v>
      </c>
      <c r="J206" s="129" t="e">
        <f t="shared" si="5"/>
        <v>#DIV/0!</v>
      </c>
    </row>
    <row r="207" spans="1:10" ht="24" x14ac:dyDescent="0.25">
      <c r="A207" s="172">
        <v>44</v>
      </c>
      <c r="B207" s="62" t="s">
        <v>68</v>
      </c>
      <c r="C207" s="55">
        <v>822200</v>
      </c>
      <c r="D207" s="145">
        <f>SUM('Obrazac 2. SUD'!D205+'Obrazac 2. IPA-2012'!D205+'obrazac2-'!D205+'OBRAZAC 2- IPA 2013'!D205)</f>
        <v>0</v>
      </c>
      <c r="E207" s="145">
        <f>SUM('Obrazac 2. SUD'!E205+'Obrazac 2. IPA-2012'!E205+'obrazac2-'!E205+'OBRAZAC 2- IPA 2013'!E205)</f>
        <v>0</v>
      </c>
      <c r="F207" s="145">
        <f t="shared" si="6"/>
        <v>0</v>
      </c>
      <c r="G207" s="148">
        <f>SUM('Obrazac 2. SUD'!G205+'Obrazac 2. IPA-2012'!G205+'obrazac2-'!G205+'OBRAZAC 2- IPA 2013'!G205)</f>
        <v>0</v>
      </c>
      <c r="H207" s="149">
        <f>SUM('Obrazac 2. SUD'!H205+'Obrazac 2. IPA-2012'!H205+'obrazac2-'!H205+'OBRAZAC 2- IPA 2013'!H205)</f>
        <v>0</v>
      </c>
      <c r="I207" s="128" t="e">
        <f t="shared" si="4"/>
        <v>#DIV/0!</v>
      </c>
      <c r="J207" s="129" t="e">
        <f t="shared" si="5"/>
        <v>#DIV/0!</v>
      </c>
    </row>
    <row r="208" spans="1:10" ht="24" x14ac:dyDescent="0.25">
      <c r="A208" s="173">
        <v>45</v>
      </c>
      <c r="B208" s="62" t="s">
        <v>69</v>
      </c>
      <c r="C208" s="55">
        <v>822300</v>
      </c>
      <c r="D208" s="145">
        <f>SUM('Obrazac 2. SUD'!D206+'Obrazac 2. IPA-2012'!D206+'obrazac2-'!D206+'OBRAZAC 2- IPA 2013'!D206)</f>
        <v>0</v>
      </c>
      <c r="E208" s="145">
        <f>SUM('Obrazac 2. SUD'!E206+'Obrazac 2. IPA-2012'!E206+'obrazac2-'!E206+'OBRAZAC 2- IPA 2013'!E206)</f>
        <v>0</v>
      </c>
      <c r="F208" s="145">
        <f t="shared" si="6"/>
        <v>0</v>
      </c>
      <c r="G208" s="148">
        <f>SUM('Obrazac 2. SUD'!G206+'Obrazac 2. IPA-2012'!G206+'obrazac2-'!G206+'OBRAZAC 2- IPA 2013'!G206)</f>
        <v>0</v>
      </c>
      <c r="H208" s="149">
        <f>SUM('Obrazac 2. SUD'!H206+'Obrazac 2. IPA-2012'!H206+'obrazac2-'!H206+'OBRAZAC 2- IPA 2013'!H206)</f>
        <v>0</v>
      </c>
      <c r="I208" s="128" t="e">
        <f t="shared" si="4"/>
        <v>#DIV/0!</v>
      </c>
      <c r="J208" s="129" t="e">
        <f t="shared" si="5"/>
        <v>#DIV/0!</v>
      </c>
    </row>
    <row r="209" spans="1:10" ht="24.75" x14ac:dyDescent="0.25">
      <c r="A209" s="172">
        <v>46</v>
      </c>
      <c r="B209" s="63" t="s">
        <v>70</v>
      </c>
      <c r="C209" s="55">
        <v>822400</v>
      </c>
      <c r="D209" s="145">
        <f>SUM('Obrazac 2. SUD'!D207+'Obrazac 2. IPA-2012'!D207+'obrazac2-'!D207+'OBRAZAC 2- IPA 2013'!D207)</f>
        <v>0</v>
      </c>
      <c r="E209" s="145">
        <f>SUM('Obrazac 2. SUD'!E207+'Obrazac 2. IPA-2012'!E207+'obrazac2-'!E207+'OBRAZAC 2- IPA 2013'!E207)</f>
        <v>0</v>
      </c>
      <c r="F209" s="145">
        <f t="shared" si="6"/>
        <v>0</v>
      </c>
      <c r="G209" s="148">
        <f>SUM('Obrazac 2. SUD'!G207+'Obrazac 2. IPA-2012'!G207+'obrazac2-'!G207+'OBRAZAC 2- IPA 2013'!G207)</f>
        <v>0</v>
      </c>
      <c r="H209" s="149">
        <v>0</v>
      </c>
      <c r="I209" s="128" t="e">
        <f t="shared" si="4"/>
        <v>#DIV/0!</v>
      </c>
      <c r="J209" s="129" t="e">
        <f t="shared" si="5"/>
        <v>#DIV/0!</v>
      </c>
    </row>
    <row r="210" spans="1:10" ht="36.75" x14ac:dyDescent="0.25">
      <c r="A210" s="173">
        <v>47</v>
      </c>
      <c r="B210" s="63" t="s">
        <v>71</v>
      </c>
      <c r="C210" s="55">
        <v>822500</v>
      </c>
      <c r="D210" s="145">
        <f>SUM('Obrazac 2. SUD'!D208+'Obrazac 2. IPA-2012'!D208+'obrazac2-'!D208+'OBRAZAC 2- IPA 2013'!D208)</f>
        <v>0</v>
      </c>
      <c r="E210" s="145">
        <f>SUM('Obrazac 2. SUD'!E208+'Obrazac 2. IPA-2012'!E208+'obrazac2-'!E208+'OBRAZAC 2- IPA 2013'!E208)</f>
        <v>0</v>
      </c>
      <c r="F210" s="145">
        <f t="shared" si="6"/>
        <v>0</v>
      </c>
      <c r="G210" s="148">
        <f>SUM('Obrazac 2. SUD'!G208+'Obrazac 2. IPA-2012'!G208+'obrazac2-'!G208+'OBRAZAC 2- IPA 2013'!G208)</f>
        <v>0</v>
      </c>
      <c r="H210" s="149">
        <f>SUM('Obrazac 2. SUD'!H208+'Obrazac 2. IPA-2012'!H208+'obrazac2-'!H208+'OBRAZAC 2- IPA 2013'!H208)</f>
        <v>0</v>
      </c>
      <c r="I210" s="128" t="e">
        <f t="shared" si="4"/>
        <v>#DIV/0!</v>
      </c>
      <c r="J210" s="129" t="e">
        <f t="shared" si="5"/>
        <v>#DIV/0!</v>
      </c>
    </row>
    <row r="211" spans="1:10" x14ac:dyDescent="0.25">
      <c r="A211" s="172">
        <v>48</v>
      </c>
      <c r="B211" s="62" t="s">
        <v>72</v>
      </c>
      <c r="C211" s="55">
        <v>822600</v>
      </c>
      <c r="D211" s="145">
        <f>SUM('Obrazac 2. SUD'!D209+'Obrazac 2. IPA-2012'!D209+'obrazac2-'!D209+'OBRAZAC 2- IPA 2013'!D209)</f>
        <v>0</v>
      </c>
      <c r="E211" s="145">
        <f>SUM('Obrazac 2. SUD'!E209+'Obrazac 2. IPA-2012'!E209+'obrazac2-'!E209+'OBRAZAC 2- IPA 2013'!E209)</f>
        <v>0</v>
      </c>
      <c r="F211" s="145">
        <f t="shared" ref="F211:F218" si="7">SUM(D211:E211)</f>
        <v>0</v>
      </c>
      <c r="G211" s="148">
        <f>SUM('Obrazac 2. SUD'!G209+'Obrazac 2. IPA-2012'!G209+'obrazac2-'!G209+'OBRAZAC 2- IPA 2013'!G209)</f>
        <v>0</v>
      </c>
      <c r="H211" s="149">
        <f>SUM('Obrazac 2. SUD'!H209+'Obrazac 2. IPA-2012'!H209+'obrazac2-'!H209+'OBRAZAC 2- IPA 2013'!H209)</f>
        <v>0</v>
      </c>
      <c r="I211" s="128" t="e">
        <f t="shared" si="4"/>
        <v>#DIV/0!</v>
      </c>
      <c r="J211" s="129" t="e">
        <f t="shared" si="5"/>
        <v>#DIV/0!</v>
      </c>
    </row>
    <row r="212" spans="1:10" x14ac:dyDescent="0.25">
      <c r="A212" s="173">
        <v>49</v>
      </c>
      <c r="B212" s="62" t="s">
        <v>73</v>
      </c>
      <c r="C212" s="55">
        <v>822700</v>
      </c>
      <c r="D212" s="145">
        <f>SUM('Obrazac 2. SUD'!D210+'Obrazac 2. IPA-2012'!D210+'obrazac2-'!D210+'OBRAZAC 2- IPA 2013'!D210)</f>
        <v>0</v>
      </c>
      <c r="E212" s="145">
        <f>SUM('Obrazac 2. SUD'!E210+'Obrazac 2. IPA-2012'!E210+'obrazac2-'!E210+'OBRAZAC 2- IPA 2013'!E210)</f>
        <v>0</v>
      </c>
      <c r="F212" s="145">
        <f t="shared" si="7"/>
        <v>0</v>
      </c>
      <c r="G212" s="148">
        <f>SUM('Obrazac 2. SUD'!G210+'Obrazac 2. IPA-2012'!G210+'obrazac2-'!G210+'OBRAZAC 2- IPA 2013'!G210)</f>
        <v>0</v>
      </c>
      <c r="H212" s="149">
        <f>SUM('Obrazac 2. SUD'!H210+'Obrazac 2. IPA-2012'!H210+'obrazac2-'!H210+'OBRAZAC 2- IPA 2013'!H210)</f>
        <v>0</v>
      </c>
      <c r="I212" s="128" t="e">
        <f t="shared" si="4"/>
        <v>#DIV/0!</v>
      </c>
      <c r="J212" s="129" t="e">
        <f t="shared" si="5"/>
        <v>#DIV/0!</v>
      </c>
    </row>
    <row r="213" spans="1:10" ht="24.75" x14ac:dyDescent="0.25">
      <c r="A213" s="153">
        <v>50</v>
      </c>
      <c r="B213" s="40" t="s">
        <v>74</v>
      </c>
      <c r="C213" s="41">
        <v>823000</v>
      </c>
      <c r="D213" s="42">
        <f>SUM('Obrazac 2. SUD'!D211+'Obrazac 2. IPA-2012'!D211+'obrazac2-'!D211+'OBRAZAC 2- IPA 2013'!D211)</f>
        <v>0</v>
      </c>
      <c r="E213" s="42">
        <f>SUM('Obrazac 2. SUD'!E211+'Obrazac 2. IPA-2012'!E211+'obrazac2-'!E211+'OBRAZAC 2- IPA 2013'!E211)</f>
        <v>0</v>
      </c>
      <c r="F213" s="42">
        <f t="shared" si="7"/>
        <v>0</v>
      </c>
      <c r="G213" s="80">
        <f>SUM('Obrazac 2. SUD'!G211+'Obrazac 2. IPA-2012'!G211+'obrazac2-'!G211+'OBRAZAC 2- IPA 2013'!G211)</f>
        <v>0</v>
      </c>
      <c r="H213" s="81">
        <f>SUM('Obrazac 2. SUD'!H211+'Obrazac 2. IPA-2012'!H211+'obrazac2-'!H211+'OBRAZAC 2- IPA 2013'!H211)</f>
        <v>0</v>
      </c>
      <c r="I213" s="132" t="e">
        <f t="shared" si="4"/>
        <v>#DIV/0!</v>
      </c>
      <c r="J213" s="133" t="e">
        <f t="shared" si="5"/>
        <v>#DIV/0!</v>
      </c>
    </row>
    <row r="214" spans="1:10" ht="24" x14ac:dyDescent="0.25">
      <c r="A214" s="173">
        <v>51</v>
      </c>
      <c r="B214" s="62" t="s">
        <v>75</v>
      </c>
      <c r="C214" s="55">
        <v>823100</v>
      </c>
      <c r="D214" s="145">
        <f>SUM('Obrazac 2. SUD'!D212+'Obrazac 2. IPA-2012'!D212+'obrazac2-'!D212+'OBRAZAC 2- IPA 2013'!D212)</f>
        <v>0</v>
      </c>
      <c r="E214" s="145">
        <f>SUM('Obrazac 2. SUD'!E212+'Obrazac 2. IPA-2012'!E212+'obrazac2-'!E212+'OBRAZAC 2- IPA 2013'!E212)</f>
        <v>0</v>
      </c>
      <c r="F214" s="145">
        <f t="shared" si="7"/>
        <v>0</v>
      </c>
      <c r="G214" s="148">
        <f>SUM('Obrazac 2. SUD'!G212+'Obrazac 2. IPA-2012'!G212+'obrazac2-'!G212+'OBRAZAC 2- IPA 2013'!G212)</f>
        <v>0</v>
      </c>
      <c r="H214" s="149">
        <f>SUM('Obrazac 2. SUD'!H212+'Obrazac 2. IPA-2012'!H212+'obrazac2-'!H212+'OBRAZAC 2- IPA 2013'!H212)</f>
        <v>0</v>
      </c>
      <c r="I214" s="128" t="e">
        <f t="shared" si="4"/>
        <v>#DIV/0!</v>
      </c>
      <c r="J214" s="129" t="e">
        <f t="shared" si="5"/>
        <v>#DIV/0!</v>
      </c>
    </row>
    <row r="215" spans="1:10" x14ac:dyDescent="0.25">
      <c r="A215" s="172">
        <v>52</v>
      </c>
      <c r="B215" s="62" t="s">
        <v>76</v>
      </c>
      <c r="C215" s="55">
        <v>823200</v>
      </c>
      <c r="D215" s="145">
        <f>SUM('Obrazac 2. SUD'!D213+'Obrazac 2. IPA-2012'!D213+'obrazac2-'!D213+'OBRAZAC 2- IPA 2013'!D213)</f>
        <v>0</v>
      </c>
      <c r="E215" s="145">
        <f>SUM('Obrazac 2. SUD'!E213+'Obrazac 2. IPA-2012'!E213+'obrazac2-'!E213+'OBRAZAC 2- IPA 2013'!E213)</f>
        <v>0</v>
      </c>
      <c r="F215" s="145">
        <f t="shared" si="7"/>
        <v>0</v>
      </c>
      <c r="G215" s="148">
        <f>SUM('Obrazac 2. SUD'!G213+'Obrazac 2. IPA-2012'!G213+'obrazac2-'!G213+'OBRAZAC 2- IPA 2013'!G213)</f>
        <v>0</v>
      </c>
      <c r="H215" s="149">
        <f>SUM('Obrazac 2. SUD'!H213+'Obrazac 2. IPA-2012'!H213+'obrazac2-'!H213+'OBRAZAC 2- IPA 2013'!H213)</f>
        <v>0</v>
      </c>
      <c r="I215" s="128" t="e">
        <f t="shared" si="4"/>
        <v>#DIV/0!</v>
      </c>
      <c r="J215" s="129" t="e">
        <f t="shared" si="5"/>
        <v>#DIV/0!</v>
      </c>
    </row>
    <row r="216" spans="1:10" ht="24" x14ac:dyDescent="0.25">
      <c r="A216" s="173">
        <v>53</v>
      </c>
      <c r="B216" s="62" t="s">
        <v>77</v>
      </c>
      <c r="C216" s="55">
        <v>823300</v>
      </c>
      <c r="D216" s="145">
        <f>SUM('Obrazac 2. SUD'!D214+'Obrazac 2. IPA-2012'!D214+'obrazac2-'!D214+'OBRAZAC 2- IPA 2013'!D214)</f>
        <v>0</v>
      </c>
      <c r="E216" s="145">
        <f>SUM('Obrazac 2. SUD'!E214+'Obrazac 2. IPA-2012'!E214+'obrazac2-'!E214+'OBRAZAC 2- IPA 2013'!E214)</f>
        <v>0</v>
      </c>
      <c r="F216" s="145">
        <f t="shared" si="7"/>
        <v>0</v>
      </c>
      <c r="G216" s="148">
        <f>SUM('Obrazac 2. SUD'!G214+'Obrazac 2. IPA-2012'!G214+'obrazac2-'!G214+'OBRAZAC 2- IPA 2013'!G214)</f>
        <v>0</v>
      </c>
      <c r="H216" s="149">
        <f>SUM('Obrazac 2. SUD'!H214+'Obrazac 2. IPA-2012'!H214+'obrazac2-'!H214+'OBRAZAC 2- IPA 2013'!H214)</f>
        <v>0</v>
      </c>
      <c r="I216" s="128" t="e">
        <f t="shared" si="4"/>
        <v>#DIV/0!</v>
      </c>
      <c r="J216" s="129" t="e">
        <f t="shared" si="5"/>
        <v>#DIV/0!</v>
      </c>
    </row>
    <row r="217" spans="1:10" x14ac:dyDescent="0.25">
      <c r="A217" s="39">
        <v>54</v>
      </c>
      <c r="B217" s="40" t="s">
        <v>78</v>
      </c>
      <c r="C217" s="65"/>
      <c r="D217" s="42">
        <f>SUM('Obrazac 2. SUD'!D215+'Obrazac 2. IPA-2012'!D215+'obrazac2-'!D215+'OBRAZAC 2- IPA 2013'!D215)</f>
        <v>0</v>
      </c>
      <c r="E217" s="42">
        <f>SUM('Obrazac 2. SUD'!E215+'Obrazac 2. IPA-2012'!E215+'obrazac2-'!E215+'OBRAZAC 2- IPA 2013'!E215)</f>
        <v>0</v>
      </c>
      <c r="F217" s="42">
        <f t="shared" si="7"/>
        <v>0</v>
      </c>
      <c r="G217" s="80">
        <f>SUM('Obrazac 2. SUD'!G215+'Obrazac 2. IPA-2012'!G215+'obrazac2-'!G215+'OBRAZAC 2- IPA 2013'!G215)</f>
        <v>0</v>
      </c>
      <c r="H217" s="81">
        <f>SUM('Obrazac 2. SUD'!H215+'Obrazac 2. IPA-2012'!H215+'obrazac2-'!H215+'OBRAZAC 2- IPA 2013'!H215)</f>
        <v>0</v>
      </c>
      <c r="I217" s="43" t="e">
        <f t="shared" si="4"/>
        <v>#DIV/0!</v>
      </c>
      <c r="J217" s="133" t="e">
        <f t="shared" si="5"/>
        <v>#DIV/0!</v>
      </c>
    </row>
    <row r="218" spans="1:10" x14ac:dyDescent="0.25">
      <c r="A218" s="45">
        <v>55</v>
      </c>
      <c r="B218" s="66" t="s">
        <v>79</v>
      </c>
      <c r="C218" s="67"/>
      <c r="D218" s="42">
        <f>SUM('Obrazac 2. SUD'!D216+'Obrazac 2. IPA-2012'!D216+'obrazac2-'!D216+'OBRAZAC 2- IPA 2013'!D216)</f>
        <v>17197000</v>
      </c>
      <c r="E218" s="42">
        <f>SUM('Obrazac 2. SUD'!E216+'Obrazac 2. IPA-2012'!E216+'obrazac2-'!E216+'OBRAZAC 2- IPA 2013'!E216)</f>
        <v>859564</v>
      </c>
      <c r="F218" s="42">
        <f t="shared" si="7"/>
        <v>18056564</v>
      </c>
      <c r="G218" s="80">
        <v>16532736</v>
      </c>
      <c r="H218" s="81">
        <v>17166753</v>
      </c>
      <c r="I218" s="43">
        <f>SUM(G218/F218)</f>
        <v>0.91560808579085151</v>
      </c>
      <c r="J218" s="44">
        <f>SUM(G218/H218)</f>
        <v>0.96306715661371722</v>
      </c>
    </row>
    <row r="219" spans="1:10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</row>
    <row r="220" spans="1:10" x14ac:dyDescent="0.25">
      <c r="A220" s="68"/>
      <c r="B220" s="69"/>
      <c r="C220" s="70"/>
      <c r="D220" s="70"/>
      <c r="E220" s="70"/>
      <c r="F220" s="70"/>
      <c r="G220" s="71"/>
      <c r="H220" s="71" t="s">
        <v>80</v>
      </c>
      <c r="I220" s="70"/>
      <c r="J220" s="70"/>
    </row>
    <row r="221" spans="1:10" x14ac:dyDescent="0.25">
      <c r="A221" s="68"/>
      <c r="B221" s="69"/>
      <c r="C221" s="70"/>
      <c r="D221" s="70"/>
      <c r="E221" s="70"/>
      <c r="F221" s="70"/>
      <c r="G221" s="72"/>
      <c r="H221" s="72" t="s">
        <v>81</v>
      </c>
      <c r="I221" s="180"/>
      <c r="J221" s="180"/>
    </row>
    <row r="244" spans="2:2" x14ac:dyDescent="0.25">
      <c r="B244" t="s">
        <v>238</v>
      </c>
    </row>
  </sheetData>
  <mergeCells count="3">
    <mergeCell ref="A11:J11"/>
    <mergeCell ref="A12:J12"/>
    <mergeCell ref="I221:J2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9"/>
  <sheetViews>
    <sheetView topLeftCell="A172" workbookViewId="0">
      <selection activeCell="F198" sqref="F198"/>
    </sheetView>
  </sheetViews>
  <sheetFormatPr defaultRowHeight="15" x14ac:dyDescent="0.25"/>
  <cols>
    <col min="1" max="1" width="9.85546875" customWidth="1"/>
    <col min="2" max="2" width="22.85546875" customWidth="1"/>
    <col min="3" max="3" width="8.7109375" customWidth="1"/>
    <col min="4" max="4" width="17.140625" customWidth="1"/>
    <col min="5" max="5" width="14" customWidth="1"/>
    <col min="6" max="6" width="13.42578125" customWidth="1"/>
    <col min="7" max="7" width="11.85546875" customWidth="1"/>
    <col min="8" max="8" width="15.42578125" customWidth="1"/>
    <col min="9" max="9" width="7.42578125" customWidth="1"/>
    <col min="12" max="13" width="10" bestFit="1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230</v>
      </c>
      <c r="H2" s="6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5</v>
      </c>
      <c r="H6" s="6" t="s">
        <v>3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78" t="s">
        <v>12</v>
      </c>
      <c r="B12" s="178"/>
      <c r="C12" s="178"/>
      <c r="D12" s="178"/>
      <c r="E12" s="178"/>
      <c r="F12" s="178"/>
      <c r="G12" s="178"/>
      <c r="H12" s="178"/>
      <c r="I12" s="178"/>
      <c r="J12" s="178"/>
    </row>
    <row r="13" spans="1:10" ht="15.75" x14ac:dyDescent="0.25">
      <c r="A13" s="179" t="s">
        <v>251</v>
      </c>
      <c r="B13" s="179"/>
      <c r="C13" s="179"/>
      <c r="D13" s="179"/>
      <c r="E13" s="179"/>
      <c r="F13" s="179"/>
      <c r="G13" s="179"/>
      <c r="H13" s="179"/>
      <c r="I13" s="179"/>
      <c r="J13" s="179"/>
    </row>
    <row r="14" spans="1:10" x14ac:dyDescent="0.25">
      <c r="A14" s="26"/>
      <c r="B14" s="27"/>
      <c r="C14" s="27"/>
      <c r="D14" s="147" t="s">
        <v>229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17197000</v>
      </c>
      <c r="E17" s="42">
        <f>SUM(E18+E176+E203+E211)</f>
        <v>5088</v>
      </c>
      <c r="F17" s="42">
        <f t="shared" ref="F17:F37" si="0">SUM(D17:E17)</f>
        <v>17202088</v>
      </c>
      <c r="G17" s="80">
        <f>SUM(G18+G176+G203+G211)</f>
        <v>15912236</v>
      </c>
      <c r="H17" s="81">
        <f>SUM(H18+H176+H203+H211)</f>
        <v>15239582</v>
      </c>
      <c r="I17" s="43">
        <f t="shared" ref="I17:I80" si="1">SUM(G17/F17)</f>
        <v>0.92501770715275955</v>
      </c>
      <c r="J17" s="44">
        <f t="shared" ref="J17:J80" si="2">SUM(G17/H17)</f>
        <v>1.0441386122007807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16808000</v>
      </c>
      <c r="E18" s="42">
        <f>SUM(E19+E56+E162+E172)</f>
        <v>0</v>
      </c>
      <c r="F18" s="42">
        <f t="shared" si="0"/>
        <v>16808000</v>
      </c>
      <c r="G18" s="80">
        <f>SUM(G19+G56+G162+G172)</f>
        <v>15578965</v>
      </c>
      <c r="H18" s="81">
        <f>SUM(H19+H56+H162+H172)</f>
        <v>15139323</v>
      </c>
      <c r="I18" s="43">
        <f t="shared" si="1"/>
        <v>0.9268779747739172</v>
      </c>
      <c r="J18" s="44">
        <f t="shared" si="2"/>
        <v>1.0290397397558662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12584000</v>
      </c>
      <c r="E19" s="82">
        <f>SUM(E20+E38)</f>
        <v>0</v>
      </c>
      <c r="F19" s="82">
        <f t="shared" si="0"/>
        <v>12584000</v>
      </c>
      <c r="G19" s="83">
        <f>SUM(G20+G38)</f>
        <v>11807632</v>
      </c>
      <c r="H19" s="84">
        <v>11952322</v>
      </c>
      <c r="I19" s="48">
        <f t="shared" si="1"/>
        <v>0.93830514939605847</v>
      </c>
      <c r="J19" s="49">
        <f t="shared" si="2"/>
        <v>0.98789440244330762</v>
      </c>
    </row>
    <row r="20" spans="1:10" ht="24.75" x14ac:dyDescent="0.25">
      <c r="A20" s="123">
        <v>4</v>
      </c>
      <c r="B20" s="108" t="s">
        <v>28</v>
      </c>
      <c r="C20" s="109">
        <v>611100</v>
      </c>
      <c r="D20" s="110">
        <f>SUM(D21:D37)</f>
        <v>11804000</v>
      </c>
      <c r="E20" s="110">
        <f>SUM(E21:E37)</f>
        <v>0</v>
      </c>
      <c r="F20" s="111">
        <f t="shared" si="0"/>
        <v>11804000</v>
      </c>
      <c r="G20" s="112">
        <v>11087326</v>
      </c>
      <c r="H20" s="113">
        <v>11233989</v>
      </c>
      <c r="I20" s="114">
        <f t="shared" si="1"/>
        <v>0.93928549644188408</v>
      </c>
      <c r="J20" s="115">
        <f t="shared" si="2"/>
        <v>0.98694470859816574</v>
      </c>
    </row>
    <row r="21" spans="1:10" x14ac:dyDescent="0.25">
      <c r="A21" s="39"/>
      <c r="B21" s="134" t="s">
        <v>87</v>
      </c>
      <c r="C21" s="135">
        <v>611111</v>
      </c>
      <c r="D21" s="85">
        <v>5510000</v>
      </c>
      <c r="E21" s="159">
        <v>0</v>
      </c>
      <c r="F21" s="160">
        <f t="shared" si="0"/>
        <v>5510000</v>
      </c>
      <c r="G21" s="157">
        <v>5056773</v>
      </c>
      <c r="H21" s="157">
        <v>5093408</v>
      </c>
      <c r="I21" s="128">
        <f t="shared" si="1"/>
        <v>0.91774464609800366</v>
      </c>
      <c r="J21" s="129">
        <f t="shared" si="2"/>
        <v>0.99280736983960449</v>
      </c>
    </row>
    <row r="22" spans="1:10" x14ac:dyDescent="0.25">
      <c r="A22" s="39"/>
      <c r="B22" s="134" t="s">
        <v>88</v>
      </c>
      <c r="C22" s="135">
        <v>611112</v>
      </c>
      <c r="D22" s="85">
        <v>0</v>
      </c>
      <c r="E22" s="159">
        <v>0</v>
      </c>
      <c r="F22" s="160">
        <f t="shared" si="0"/>
        <v>0</v>
      </c>
      <c r="G22" s="157">
        <v>0</v>
      </c>
      <c r="H22" s="15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>
        <v>50000</v>
      </c>
      <c r="E23" s="159">
        <v>0</v>
      </c>
      <c r="F23" s="160">
        <f t="shared" si="0"/>
        <v>50000</v>
      </c>
      <c r="G23" s="157">
        <v>76182</v>
      </c>
      <c r="H23" s="157">
        <v>50821</v>
      </c>
      <c r="I23" s="128">
        <f t="shared" si="1"/>
        <v>1.5236400000000001</v>
      </c>
      <c r="J23" s="129">
        <f t="shared" si="2"/>
        <v>1.4990259931917909</v>
      </c>
    </row>
    <row r="24" spans="1:10" x14ac:dyDescent="0.25">
      <c r="A24" s="39"/>
      <c r="B24" s="134" t="s">
        <v>90</v>
      </c>
      <c r="C24" s="135">
        <v>611114</v>
      </c>
      <c r="D24" s="85">
        <v>375000</v>
      </c>
      <c r="E24" s="159">
        <v>0</v>
      </c>
      <c r="F24" s="160">
        <f t="shared" si="0"/>
        <v>375000</v>
      </c>
      <c r="G24" s="157">
        <v>311323</v>
      </c>
      <c r="H24" s="157">
        <v>355237</v>
      </c>
      <c r="I24" s="128">
        <f t="shared" si="1"/>
        <v>0.83019466666666664</v>
      </c>
      <c r="J24" s="129">
        <f t="shared" si="2"/>
        <v>0.87638112020988801</v>
      </c>
    </row>
    <row r="25" spans="1:10" x14ac:dyDescent="0.25">
      <c r="A25" s="39"/>
      <c r="B25" s="134" t="s">
        <v>91</v>
      </c>
      <c r="C25" s="135">
        <v>611115</v>
      </c>
      <c r="D25" s="85">
        <v>653000</v>
      </c>
      <c r="E25" s="159">
        <v>0</v>
      </c>
      <c r="F25" s="160">
        <f t="shared" si="0"/>
        <v>653000</v>
      </c>
      <c r="G25" s="157">
        <v>697765</v>
      </c>
      <c r="H25" s="157">
        <v>714091</v>
      </c>
      <c r="I25" s="128">
        <f t="shared" si="1"/>
        <v>1.0685528330781011</v>
      </c>
      <c r="J25" s="129">
        <f t="shared" si="2"/>
        <v>0.97713736764642045</v>
      </c>
    </row>
    <row r="26" spans="1:10" x14ac:dyDescent="0.25">
      <c r="A26" s="39"/>
      <c r="B26" s="134" t="s">
        <v>92</v>
      </c>
      <c r="C26" s="135">
        <v>611116</v>
      </c>
      <c r="D26" s="85">
        <v>20000</v>
      </c>
      <c r="E26" s="159">
        <v>0</v>
      </c>
      <c r="F26" s="160">
        <f t="shared" si="0"/>
        <v>20000</v>
      </c>
      <c r="G26" s="157">
        <v>12044</v>
      </c>
      <c r="H26" s="157">
        <v>19471</v>
      </c>
      <c r="I26" s="128">
        <f t="shared" si="1"/>
        <v>0.60219999999999996</v>
      </c>
      <c r="J26" s="129">
        <f t="shared" si="2"/>
        <v>0.61856093677777202</v>
      </c>
    </row>
    <row r="27" spans="1:10" x14ac:dyDescent="0.25">
      <c r="A27" s="39"/>
      <c r="B27" s="134" t="s">
        <v>93</v>
      </c>
      <c r="C27" s="135">
        <v>611117</v>
      </c>
      <c r="D27" s="85">
        <v>250000</v>
      </c>
      <c r="E27" s="159">
        <v>0</v>
      </c>
      <c r="F27" s="160">
        <f t="shared" si="0"/>
        <v>250000</v>
      </c>
      <c r="G27" s="157">
        <v>194328</v>
      </c>
      <c r="H27" s="157">
        <v>177947</v>
      </c>
      <c r="I27" s="128">
        <f t="shared" si="1"/>
        <v>0.777312</v>
      </c>
      <c r="J27" s="129">
        <f t="shared" si="2"/>
        <v>1.0920554996712504</v>
      </c>
    </row>
    <row r="28" spans="1:10" x14ac:dyDescent="0.25">
      <c r="A28" s="39"/>
      <c r="B28" s="134" t="s">
        <v>94</v>
      </c>
      <c r="C28" s="135">
        <v>611118</v>
      </c>
      <c r="D28" s="85">
        <v>30000</v>
      </c>
      <c r="E28" s="159">
        <v>0</v>
      </c>
      <c r="F28" s="160">
        <f t="shared" si="0"/>
        <v>30000</v>
      </c>
      <c r="G28" s="157">
        <v>28870</v>
      </c>
      <c r="H28" s="157">
        <v>29103</v>
      </c>
      <c r="I28" s="128">
        <f t="shared" si="1"/>
        <v>0.96233333333333337</v>
      </c>
      <c r="J28" s="129">
        <f t="shared" si="2"/>
        <v>0.99199395251348654</v>
      </c>
    </row>
    <row r="29" spans="1:10" x14ac:dyDescent="0.25">
      <c r="A29" s="39"/>
      <c r="B29" s="134" t="s">
        <v>95</v>
      </c>
      <c r="C29" s="135">
        <v>611119</v>
      </c>
      <c r="D29" s="85">
        <v>20000</v>
      </c>
      <c r="E29" s="159">
        <v>0</v>
      </c>
      <c r="F29" s="160">
        <f t="shared" si="0"/>
        <v>20000</v>
      </c>
      <c r="G29" s="157">
        <v>13706</v>
      </c>
      <c r="H29" s="157">
        <v>13450</v>
      </c>
      <c r="I29" s="128">
        <f t="shared" si="1"/>
        <v>0.68530000000000002</v>
      </c>
      <c r="J29" s="129">
        <f t="shared" si="2"/>
        <v>1.0190334572490707</v>
      </c>
    </row>
    <row r="30" spans="1:10" x14ac:dyDescent="0.25">
      <c r="A30" s="39"/>
      <c r="B30" s="134" t="s">
        <v>96</v>
      </c>
      <c r="C30" s="135">
        <v>611122</v>
      </c>
      <c r="D30" s="85">
        <v>600000</v>
      </c>
      <c r="E30" s="159">
        <v>0</v>
      </c>
      <c r="F30" s="160">
        <f t="shared" si="0"/>
        <v>600000</v>
      </c>
      <c r="G30" s="157">
        <v>570278</v>
      </c>
      <c r="H30" s="157">
        <v>588140</v>
      </c>
      <c r="I30" s="128">
        <f t="shared" si="1"/>
        <v>0.95046333333333333</v>
      </c>
      <c r="J30" s="129">
        <f t="shared" si="2"/>
        <v>0.9696296800081613</v>
      </c>
    </row>
    <row r="31" spans="1:10" x14ac:dyDescent="0.25">
      <c r="A31" s="39"/>
      <c r="B31" s="134" t="s">
        <v>97</v>
      </c>
      <c r="C31" s="135">
        <v>611123</v>
      </c>
      <c r="D31" s="85">
        <v>2310000</v>
      </c>
      <c r="E31" s="159">
        <v>0</v>
      </c>
      <c r="F31" s="160">
        <f t="shared" si="0"/>
        <v>2310000</v>
      </c>
      <c r="G31" s="157">
        <v>2261412</v>
      </c>
      <c r="H31" s="157">
        <v>2290872</v>
      </c>
      <c r="I31" s="128">
        <f t="shared" si="1"/>
        <v>0.97896623376623382</v>
      </c>
      <c r="J31" s="129">
        <f t="shared" si="2"/>
        <v>0.9871402679852912</v>
      </c>
    </row>
    <row r="32" spans="1:10" x14ac:dyDescent="0.25">
      <c r="A32" s="39"/>
      <c r="B32" s="134" t="s">
        <v>98</v>
      </c>
      <c r="C32" s="135">
        <v>611124</v>
      </c>
      <c r="D32" s="85">
        <v>1700000</v>
      </c>
      <c r="E32" s="159">
        <v>0</v>
      </c>
      <c r="F32" s="160">
        <f t="shared" si="0"/>
        <v>1700000</v>
      </c>
      <c r="G32" s="157">
        <v>1599204</v>
      </c>
      <c r="H32" s="157">
        <v>1619959</v>
      </c>
      <c r="I32" s="128">
        <f t="shared" si="1"/>
        <v>0.94070823529411762</v>
      </c>
      <c r="J32" s="129">
        <f t="shared" si="2"/>
        <v>0.98718794734928472</v>
      </c>
    </row>
    <row r="33" spans="1:10" x14ac:dyDescent="0.25">
      <c r="A33" s="39"/>
      <c r="B33" s="134" t="s">
        <v>99</v>
      </c>
      <c r="C33" s="135">
        <v>611125</v>
      </c>
      <c r="D33" s="85">
        <v>200000</v>
      </c>
      <c r="E33" s="159">
        <v>0</v>
      </c>
      <c r="F33" s="160">
        <f t="shared" si="0"/>
        <v>200000</v>
      </c>
      <c r="G33" s="157">
        <v>182332</v>
      </c>
      <c r="H33" s="157">
        <v>188068</v>
      </c>
      <c r="I33" s="128">
        <f t="shared" si="1"/>
        <v>0.91166000000000003</v>
      </c>
      <c r="J33" s="129">
        <f t="shared" si="2"/>
        <v>0.96950039347470063</v>
      </c>
    </row>
    <row r="34" spans="1:10" x14ac:dyDescent="0.25">
      <c r="A34" s="39"/>
      <c r="B34" s="134" t="s">
        <v>100</v>
      </c>
      <c r="C34" s="135">
        <v>611126</v>
      </c>
      <c r="D34" s="85">
        <v>30000</v>
      </c>
      <c r="E34" s="159">
        <v>0</v>
      </c>
      <c r="F34" s="160">
        <f t="shared" si="0"/>
        <v>30000</v>
      </c>
      <c r="G34" s="157">
        <v>29914</v>
      </c>
      <c r="H34" s="157">
        <v>27236</v>
      </c>
      <c r="I34" s="128">
        <f t="shared" si="1"/>
        <v>0.99713333333333332</v>
      </c>
      <c r="J34" s="129">
        <f t="shared" si="2"/>
        <v>1.0983257453370538</v>
      </c>
    </row>
    <row r="35" spans="1:10" x14ac:dyDescent="0.25">
      <c r="A35" s="39"/>
      <c r="B35" s="134" t="s">
        <v>101</v>
      </c>
      <c r="C35" s="135">
        <v>611127</v>
      </c>
      <c r="D35" s="85">
        <v>0</v>
      </c>
      <c r="E35" s="159">
        <v>0</v>
      </c>
      <c r="F35" s="160">
        <f t="shared" si="0"/>
        <v>0</v>
      </c>
      <c r="G35" s="157">
        <v>0</v>
      </c>
      <c r="H35" s="15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>
        <v>30000</v>
      </c>
      <c r="E36" s="159">
        <v>0</v>
      </c>
      <c r="F36" s="160">
        <f t="shared" si="0"/>
        <v>30000</v>
      </c>
      <c r="G36" s="157">
        <v>27241</v>
      </c>
      <c r="H36" s="157">
        <v>27507</v>
      </c>
      <c r="I36" s="128">
        <f t="shared" si="1"/>
        <v>0.90803333333333336</v>
      </c>
      <c r="J36" s="129">
        <f t="shared" si="2"/>
        <v>0.9903297342494638</v>
      </c>
    </row>
    <row r="37" spans="1:10" x14ac:dyDescent="0.25">
      <c r="A37" s="39"/>
      <c r="B37" s="134" t="s">
        <v>103</v>
      </c>
      <c r="C37" s="135">
        <v>611141</v>
      </c>
      <c r="D37" s="85">
        <v>26000</v>
      </c>
      <c r="E37" s="159"/>
      <c r="F37" s="160">
        <f t="shared" si="0"/>
        <v>26000</v>
      </c>
      <c r="G37" s="157">
        <v>25954</v>
      </c>
      <c r="H37" s="157">
        <v>39043</v>
      </c>
      <c r="I37" s="128">
        <f t="shared" si="1"/>
        <v>0.99823076923076925</v>
      </c>
      <c r="J37" s="129">
        <f t="shared" si="2"/>
        <v>0.66475424531926341</v>
      </c>
    </row>
    <row r="38" spans="1:10" ht="24.75" x14ac:dyDescent="0.25">
      <c r="A38" s="122">
        <v>5</v>
      </c>
      <c r="B38" s="108" t="s">
        <v>29</v>
      </c>
      <c r="C38" s="109">
        <v>611200</v>
      </c>
      <c r="D38" s="110">
        <f>SUM(D39:D55)</f>
        <v>780000</v>
      </c>
      <c r="E38" s="110">
        <f>SUM(E39:E55)</f>
        <v>0</v>
      </c>
      <c r="F38" s="111">
        <f t="shared" ref="F38:F215" si="3">SUM(D38:E38)</f>
        <v>780000</v>
      </c>
      <c r="G38" s="112">
        <v>720306</v>
      </c>
      <c r="H38" s="113">
        <f>SUM(H39+H40+H41+H42+H43+H44+H45+H46+H47+H48+H49+H50+H51+H52++H53+H54+H55)</f>
        <v>718333</v>
      </c>
      <c r="I38" s="114">
        <f t="shared" si="1"/>
        <v>0.92346923076923082</v>
      </c>
      <c r="J38" s="115">
        <f t="shared" si="2"/>
        <v>1.0027466370053999</v>
      </c>
    </row>
    <row r="39" spans="1:10" x14ac:dyDescent="0.25">
      <c r="A39" s="45"/>
      <c r="B39" s="134" t="s">
        <v>104</v>
      </c>
      <c r="C39" s="135">
        <v>611211</v>
      </c>
      <c r="D39" s="158">
        <v>115000</v>
      </c>
      <c r="E39" s="158"/>
      <c r="F39" s="160">
        <f t="shared" si="3"/>
        <v>115000</v>
      </c>
      <c r="G39" s="98">
        <v>99910</v>
      </c>
      <c r="H39" s="98">
        <v>104664</v>
      </c>
      <c r="I39" s="128">
        <f t="shared" si="1"/>
        <v>0.86878260869565216</v>
      </c>
      <c r="J39" s="129">
        <f t="shared" si="2"/>
        <v>0.95457846059772222</v>
      </c>
    </row>
    <row r="40" spans="1:10" x14ac:dyDescent="0.25">
      <c r="A40" s="45"/>
      <c r="B40" s="134" t="s">
        <v>105</v>
      </c>
      <c r="C40" s="135">
        <v>611213</v>
      </c>
      <c r="D40" s="158">
        <v>0</v>
      </c>
      <c r="E40" s="158"/>
      <c r="F40" s="160">
        <f t="shared" si="3"/>
        <v>0</v>
      </c>
      <c r="G40" s="98">
        <v>0</v>
      </c>
      <c r="H40" s="98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158">
        <v>0</v>
      </c>
      <c r="E41" s="158"/>
      <c r="F41" s="160">
        <f t="shared" si="3"/>
        <v>0</v>
      </c>
      <c r="G41" s="98">
        <v>0</v>
      </c>
      <c r="H41" s="98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158">
        <v>0</v>
      </c>
      <c r="E42" s="158"/>
      <c r="F42" s="160">
        <f t="shared" si="3"/>
        <v>0</v>
      </c>
      <c r="G42" s="98">
        <v>0</v>
      </c>
      <c r="H42" s="98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158">
        <v>187000</v>
      </c>
      <c r="E43" s="158"/>
      <c r="F43" s="160">
        <f t="shared" si="3"/>
        <v>187000</v>
      </c>
      <c r="G43" s="98">
        <v>159147</v>
      </c>
      <c r="H43" s="98">
        <v>161347</v>
      </c>
      <c r="I43" s="128">
        <f t="shared" si="1"/>
        <v>0.85105347593582892</v>
      </c>
      <c r="J43" s="129">
        <f t="shared" si="2"/>
        <v>0.98636479141229771</v>
      </c>
    </row>
    <row r="44" spans="1:10" x14ac:dyDescent="0.25">
      <c r="A44" s="45"/>
      <c r="B44" s="134" t="s">
        <v>109</v>
      </c>
      <c r="C44" s="135">
        <v>611224</v>
      </c>
      <c r="D44" s="158">
        <v>271000</v>
      </c>
      <c r="E44" s="158"/>
      <c r="F44" s="160">
        <f t="shared" si="3"/>
        <v>271000</v>
      </c>
      <c r="G44" s="98">
        <v>250264</v>
      </c>
      <c r="H44" s="98">
        <v>256378</v>
      </c>
      <c r="I44" s="128">
        <f t="shared" si="1"/>
        <v>0.92348339483394837</v>
      </c>
      <c r="J44" s="129">
        <f t="shared" si="2"/>
        <v>0.9761523999719165</v>
      </c>
    </row>
    <row r="45" spans="1:10" x14ac:dyDescent="0.25">
      <c r="A45" s="45"/>
      <c r="B45" s="134" t="s">
        <v>110</v>
      </c>
      <c r="C45" s="135">
        <v>611225</v>
      </c>
      <c r="D45" s="146">
        <v>21000</v>
      </c>
      <c r="E45" s="158"/>
      <c r="F45" s="160">
        <f t="shared" si="3"/>
        <v>21000</v>
      </c>
      <c r="G45" s="98">
        <v>22294</v>
      </c>
      <c r="H45" s="98">
        <v>8971</v>
      </c>
      <c r="I45" s="128">
        <f t="shared" si="1"/>
        <v>1.0616190476190477</v>
      </c>
      <c r="J45" s="129">
        <f t="shared" si="2"/>
        <v>2.4851187158622228</v>
      </c>
    </row>
    <row r="46" spans="1:10" x14ac:dyDescent="0.25">
      <c r="A46" s="45"/>
      <c r="B46" s="134" t="s">
        <v>111</v>
      </c>
      <c r="C46" s="135">
        <v>611226</v>
      </c>
      <c r="D46" s="146">
        <v>18000</v>
      </c>
      <c r="E46" s="158"/>
      <c r="F46" s="160">
        <f t="shared" si="3"/>
        <v>18000</v>
      </c>
      <c r="G46" s="98">
        <v>17179</v>
      </c>
      <c r="H46" s="98">
        <v>13280</v>
      </c>
      <c r="I46" s="128">
        <f t="shared" si="1"/>
        <v>0.95438888888888884</v>
      </c>
      <c r="J46" s="129">
        <f t="shared" si="2"/>
        <v>1.2935993975903615</v>
      </c>
    </row>
    <row r="47" spans="1:10" x14ac:dyDescent="0.25">
      <c r="A47" s="45"/>
      <c r="B47" s="134" t="s">
        <v>112</v>
      </c>
      <c r="C47" s="135">
        <v>611227</v>
      </c>
      <c r="D47" s="146">
        <v>12000</v>
      </c>
      <c r="E47" s="158"/>
      <c r="F47" s="160">
        <f t="shared" si="3"/>
        <v>12000</v>
      </c>
      <c r="G47" s="98">
        <v>17598</v>
      </c>
      <c r="H47" s="98">
        <v>17430</v>
      </c>
      <c r="I47" s="128">
        <f t="shared" si="1"/>
        <v>1.4664999999999999</v>
      </c>
      <c r="J47" s="129">
        <f t="shared" si="2"/>
        <v>1.0096385542168675</v>
      </c>
    </row>
    <row r="48" spans="1:10" x14ac:dyDescent="0.25">
      <c r="A48" s="45"/>
      <c r="B48" s="134" t="s">
        <v>247</v>
      </c>
      <c r="C48" s="135">
        <v>611228</v>
      </c>
      <c r="D48" s="158">
        <v>0</v>
      </c>
      <c r="E48" s="158"/>
      <c r="F48" s="160">
        <f t="shared" si="3"/>
        <v>0</v>
      </c>
      <c r="G48" s="98">
        <v>5028</v>
      </c>
      <c r="H48" s="98">
        <v>2490</v>
      </c>
      <c r="I48" s="128" t="e">
        <f t="shared" si="1"/>
        <v>#DIV/0!</v>
      </c>
      <c r="J48" s="129">
        <f t="shared" si="2"/>
        <v>2.0192771084337351</v>
      </c>
    </row>
    <row r="49" spans="1:10" x14ac:dyDescent="0.25">
      <c r="A49" s="45"/>
      <c r="B49" s="134" t="s">
        <v>113</v>
      </c>
      <c r="C49" s="135">
        <v>611272</v>
      </c>
      <c r="D49" s="146">
        <v>22000</v>
      </c>
      <c r="E49" s="158"/>
      <c r="F49" s="160">
        <f t="shared" si="3"/>
        <v>22000</v>
      </c>
      <c r="G49" s="98">
        <v>22585</v>
      </c>
      <c r="H49" s="98">
        <v>23303</v>
      </c>
      <c r="I49" s="128">
        <f t="shared" si="1"/>
        <v>1.0265909090909091</v>
      </c>
      <c r="J49" s="129">
        <f t="shared" si="2"/>
        <v>0.96918851650002147</v>
      </c>
    </row>
    <row r="50" spans="1:10" x14ac:dyDescent="0.25">
      <c r="A50" s="45"/>
      <c r="B50" s="134" t="s">
        <v>114</v>
      </c>
      <c r="C50" s="135">
        <v>611273</v>
      </c>
      <c r="D50" s="146">
        <v>72000</v>
      </c>
      <c r="E50" s="158"/>
      <c r="F50" s="160">
        <f t="shared" si="3"/>
        <v>72000</v>
      </c>
      <c r="G50" s="98">
        <v>70335</v>
      </c>
      <c r="H50" s="98">
        <v>72667</v>
      </c>
      <c r="I50" s="128">
        <f t="shared" si="1"/>
        <v>0.97687500000000005</v>
      </c>
      <c r="J50" s="129">
        <f t="shared" si="2"/>
        <v>0.96790840408988954</v>
      </c>
    </row>
    <row r="51" spans="1:10" x14ac:dyDescent="0.25">
      <c r="A51" s="45"/>
      <c r="B51" s="134" t="s">
        <v>115</v>
      </c>
      <c r="C51" s="135">
        <v>611274</v>
      </c>
      <c r="D51" s="146">
        <v>50000</v>
      </c>
      <c r="E51" s="158"/>
      <c r="F51" s="160">
        <f t="shared" si="3"/>
        <v>50000</v>
      </c>
      <c r="G51" s="98">
        <v>48701</v>
      </c>
      <c r="H51" s="98">
        <v>50326</v>
      </c>
      <c r="I51" s="128">
        <f t="shared" si="1"/>
        <v>0.97402</v>
      </c>
      <c r="J51" s="129">
        <f t="shared" si="2"/>
        <v>0.96771052736160235</v>
      </c>
    </row>
    <row r="52" spans="1:10" x14ac:dyDescent="0.25">
      <c r="A52" s="45"/>
      <c r="B52" s="134" t="s">
        <v>116</v>
      </c>
      <c r="C52" s="135">
        <v>611275</v>
      </c>
      <c r="D52" s="146">
        <v>6000</v>
      </c>
      <c r="E52" s="158"/>
      <c r="F52" s="160">
        <f t="shared" si="3"/>
        <v>6000</v>
      </c>
      <c r="G52" s="98">
        <v>5052</v>
      </c>
      <c r="H52" s="98">
        <v>5504</v>
      </c>
      <c r="I52" s="128">
        <f t="shared" si="1"/>
        <v>0.84199999999999997</v>
      </c>
      <c r="J52" s="129">
        <f t="shared" si="2"/>
        <v>0.91787790697674421</v>
      </c>
    </row>
    <row r="53" spans="1:10" x14ac:dyDescent="0.25">
      <c r="A53" s="45"/>
      <c r="B53" s="134" t="s">
        <v>117</v>
      </c>
      <c r="C53" s="135">
        <v>611276</v>
      </c>
      <c r="D53" s="146">
        <v>6000</v>
      </c>
      <c r="E53" s="158"/>
      <c r="F53" s="160">
        <f t="shared" si="3"/>
        <v>6000</v>
      </c>
      <c r="G53" s="98">
        <v>2213</v>
      </c>
      <c r="H53" s="98">
        <v>1973</v>
      </c>
      <c r="I53" s="128">
        <f t="shared" si="1"/>
        <v>0.36883333333333335</v>
      </c>
      <c r="J53" s="129">
        <f t="shared" si="2"/>
        <v>1.1216421692853522</v>
      </c>
    </row>
    <row r="54" spans="1:10" x14ac:dyDescent="0.25">
      <c r="A54" s="45"/>
      <c r="B54" s="134" t="s">
        <v>118</v>
      </c>
      <c r="C54" s="135">
        <v>611277</v>
      </c>
      <c r="D54" s="158">
        <v>0</v>
      </c>
      <c r="E54" s="158"/>
      <c r="F54" s="160">
        <f t="shared" si="3"/>
        <v>0</v>
      </c>
      <c r="G54" s="98">
        <v>0</v>
      </c>
      <c r="H54" s="98">
        <v>0</v>
      </c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158">
        <v>0</v>
      </c>
      <c r="E55" s="158"/>
      <c r="F55" s="160">
        <f t="shared" si="3"/>
        <v>0</v>
      </c>
      <c r="G55" s="98">
        <v>0</v>
      </c>
      <c r="H55" s="98">
        <v>0</v>
      </c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4224000</v>
      </c>
      <c r="E56" s="119">
        <f>SUM(E57+E72+E78+E88+E101+E108+E112+E122+E129)</f>
        <v>0</v>
      </c>
      <c r="F56" s="119">
        <f t="shared" si="3"/>
        <v>4224000</v>
      </c>
      <c r="G56" s="120">
        <f>SUM(G57+G72+G78+G88+G101+G108+G112+G122+G129)</f>
        <v>3771333</v>
      </c>
      <c r="H56" s="121">
        <f>SUM(H57+H72+H78+H88+H101+H108+H112+H122+H129)</f>
        <v>3187001</v>
      </c>
      <c r="I56" s="114">
        <f t="shared" si="1"/>
        <v>0.89283451704545458</v>
      </c>
      <c r="J56" s="115">
        <f t="shared" si="2"/>
        <v>1.1833485461724047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31000</v>
      </c>
      <c r="E57" s="110">
        <f>SUM(E58:E71)</f>
        <v>0</v>
      </c>
      <c r="F57" s="111">
        <f t="shared" si="3"/>
        <v>31000</v>
      </c>
      <c r="G57" s="112">
        <f>SUM(G58:G71)</f>
        <v>23539</v>
      </c>
      <c r="H57" s="113">
        <f>SUM(H58:H71)</f>
        <v>15104</v>
      </c>
      <c r="I57" s="114">
        <f t="shared" si="1"/>
        <v>0.75932258064516134</v>
      </c>
      <c r="J57" s="115">
        <f t="shared" si="2"/>
        <v>1.5584613347457628</v>
      </c>
    </row>
    <row r="58" spans="1:10" x14ac:dyDescent="0.25">
      <c r="A58" s="45"/>
      <c r="B58" s="134" t="s">
        <v>120</v>
      </c>
      <c r="C58" s="135">
        <v>613111</v>
      </c>
      <c r="D58" s="158">
        <v>1000</v>
      </c>
      <c r="E58" s="158"/>
      <c r="F58" s="160">
        <f t="shared" si="3"/>
        <v>1000</v>
      </c>
      <c r="G58" s="98">
        <v>24</v>
      </c>
      <c r="H58" s="98">
        <v>18</v>
      </c>
      <c r="I58" s="128">
        <f t="shared" si="1"/>
        <v>2.4E-2</v>
      </c>
      <c r="J58" s="129">
        <f t="shared" si="2"/>
        <v>1.3333333333333333</v>
      </c>
    </row>
    <row r="59" spans="1:10" x14ac:dyDescent="0.25">
      <c r="A59" s="45"/>
      <c r="B59" s="134" t="s">
        <v>121</v>
      </c>
      <c r="C59" s="135">
        <v>613112</v>
      </c>
      <c r="D59" s="158">
        <v>0</v>
      </c>
      <c r="E59" s="158"/>
      <c r="F59" s="160">
        <f t="shared" si="3"/>
        <v>0</v>
      </c>
      <c r="G59" s="98"/>
      <c r="H59" s="98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158">
        <v>2000</v>
      </c>
      <c r="E60" s="158"/>
      <c r="F60" s="160">
        <f t="shared" si="3"/>
        <v>2000</v>
      </c>
      <c r="G60" s="98">
        <v>2376</v>
      </c>
      <c r="H60" s="98">
        <v>978</v>
      </c>
      <c r="I60" s="128">
        <f t="shared" si="1"/>
        <v>1.1879999999999999</v>
      </c>
      <c r="J60" s="129">
        <f t="shared" si="2"/>
        <v>2.4294478527607364</v>
      </c>
    </row>
    <row r="61" spans="1:10" x14ac:dyDescent="0.25">
      <c r="A61" s="45"/>
      <c r="B61" s="134" t="s">
        <v>123</v>
      </c>
      <c r="C61" s="135">
        <v>613114</v>
      </c>
      <c r="D61" s="158">
        <v>6000</v>
      </c>
      <c r="E61" s="158"/>
      <c r="F61" s="160">
        <f t="shared" si="3"/>
        <v>6000</v>
      </c>
      <c r="G61" s="98">
        <v>3836</v>
      </c>
      <c r="H61" s="98">
        <v>3324</v>
      </c>
      <c r="I61" s="128">
        <f t="shared" si="1"/>
        <v>0.63933333333333331</v>
      </c>
      <c r="J61" s="129">
        <f t="shared" si="2"/>
        <v>1.1540312876052947</v>
      </c>
    </row>
    <row r="62" spans="1:10" x14ac:dyDescent="0.25">
      <c r="A62" s="45"/>
      <c r="B62" s="134" t="s">
        <v>124</v>
      </c>
      <c r="C62" s="135">
        <v>613115</v>
      </c>
      <c r="D62" s="158">
        <v>3000</v>
      </c>
      <c r="E62" s="158"/>
      <c r="F62" s="160">
        <f t="shared" si="3"/>
        <v>3000</v>
      </c>
      <c r="G62" s="98">
        <v>720</v>
      </c>
      <c r="H62" s="98">
        <v>971</v>
      </c>
      <c r="I62" s="128">
        <f t="shared" si="1"/>
        <v>0.24</v>
      </c>
      <c r="J62" s="129">
        <f t="shared" si="2"/>
        <v>0.74150360453141095</v>
      </c>
    </row>
    <row r="63" spans="1:10" x14ac:dyDescent="0.25">
      <c r="A63" s="45"/>
      <c r="B63" s="134" t="s">
        <v>125</v>
      </c>
      <c r="C63" s="135">
        <v>613116</v>
      </c>
      <c r="D63" s="158">
        <v>0</v>
      </c>
      <c r="E63" s="158"/>
      <c r="F63" s="160">
        <f t="shared" si="3"/>
        <v>0</v>
      </c>
      <c r="G63" s="98">
        <v>87</v>
      </c>
      <c r="H63" s="98">
        <v>46</v>
      </c>
      <c r="I63" s="128" t="e">
        <f t="shared" si="1"/>
        <v>#DIV/0!</v>
      </c>
      <c r="J63" s="129">
        <f t="shared" si="2"/>
        <v>1.8913043478260869</v>
      </c>
    </row>
    <row r="64" spans="1:10" x14ac:dyDescent="0.25">
      <c r="A64" s="45"/>
      <c r="B64" s="134" t="s">
        <v>126</v>
      </c>
      <c r="C64" s="135">
        <v>613117</v>
      </c>
      <c r="D64" s="158">
        <v>1000</v>
      </c>
      <c r="E64" s="158"/>
      <c r="F64" s="160">
        <f t="shared" si="3"/>
        <v>1000</v>
      </c>
      <c r="G64" s="98">
        <v>13</v>
      </c>
      <c r="H64" s="98">
        <v>25</v>
      </c>
      <c r="I64" s="128">
        <f t="shared" si="1"/>
        <v>1.2999999999999999E-2</v>
      </c>
      <c r="J64" s="129">
        <f t="shared" si="2"/>
        <v>0.52</v>
      </c>
    </row>
    <row r="65" spans="1:10" x14ac:dyDescent="0.25">
      <c r="A65" s="45"/>
      <c r="B65" s="134" t="s">
        <v>127</v>
      </c>
      <c r="C65" s="135">
        <v>613121</v>
      </c>
      <c r="D65" s="158">
        <v>4000</v>
      </c>
      <c r="E65" s="158"/>
      <c r="F65" s="160">
        <f t="shared" si="3"/>
        <v>4000</v>
      </c>
      <c r="G65" s="98">
        <v>5594</v>
      </c>
      <c r="H65" s="98">
        <v>0</v>
      </c>
      <c r="I65" s="128">
        <f t="shared" si="1"/>
        <v>1.3985000000000001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158">
        <v>0</v>
      </c>
      <c r="E66" s="158"/>
      <c r="F66" s="160">
        <f t="shared" si="3"/>
        <v>0</v>
      </c>
      <c r="G66" s="98"/>
      <c r="H66" s="98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158">
        <v>1000</v>
      </c>
      <c r="E67" s="158"/>
      <c r="F67" s="160">
        <f t="shared" si="3"/>
        <v>1000</v>
      </c>
      <c r="G67" s="98">
        <v>1375</v>
      </c>
      <c r="H67" s="98">
        <v>1354</v>
      </c>
      <c r="I67" s="128">
        <f t="shared" si="1"/>
        <v>1.375</v>
      </c>
      <c r="J67" s="129">
        <f t="shared" si="2"/>
        <v>1.015509601181684</v>
      </c>
    </row>
    <row r="68" spans="1:10" x14ac:dyDescent="0.25">
      <c r="A68" s="45"/>
      <c r="B68" s="134" t="s">
        <v>130</v>
      </c>
      <c r="C68" s="135">
        <v>613124</v>
      </c>
      <c r="D68" s="158">
        <v>5000</v>
      </c>
      <c r="E68" s="158"/>
      <c r="F68" s="160">
        <f t="shared" si="3"/>
        <v>5000</v>
      </c>
      <c r="G68" s="98">
        <v>2249</v>
      </c>
      <c r="H68" s="98">
        <v>2570</v>
      </c>
      <c r="I68" s="128">
        <f t="shared" si="1"/>
        <v>0.44979999999999998</v>
      </c>
      <c r="J68" s="129">
        <f t="shared" si="2"/>
        <v>0.87509727626459144</v>
      </c>
    </row>
    <row r="69" spans="1:10" x14ac:dyDescent="0.25">
      <c r="A69" s="45"/>
      <c r="B69" s="134" t="s">
        <v>131</v>
      </c>
      <c r="C69" s="135">
        <v>613125</v>
      </c>
      <c r="D69" s="158">
        <v>8000</v>
      </c>
      <c r="E69" s="158"/>
      <c r="F69" s="160">
        <f t="shared" si="3"/>
        <v>8000</v>
      </c>
      <c r="G69" s="98">
        <v>7074</v>
      </c>
      <c r="H69" s="98">
        <v>5805</v>
      </c>
      <c r="I69" s="128">
        <f t="shared" si="1"/>
        <v>0.88424999999999998</v>
      </c>
      <c r="J69" s="129">
        <f t="shared" si="2"/>
        <v>1.2186046511627906</v>
      </c>
    </row>
    <row r="70" spans="1:10" x14ac:dyDescent="0.25">
      <c r="A70" s="45"/>
      <c r="B70" s="134" t="s">
        <v>132</v>
      </c>
      <c r="C70" s="135">
        <v>613126</v>
      </c>
      <c r="D70" s="158">
        <v>0</v>
      </c>
      <c r="E70" s="158"/>
      <c r="F70" s="160">
        <v>0</v>
      </c>
      <c r="G70" s="98">
        <v>131</v>
      </c>
      <c r="H70" s="98">
        <v>0</v>
      </c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158">
        <v>0</v>
      </c>
      <c r="E71" s="158">
        <v>0</v>
      </c>
      <c r="F71" s="160">
        <f t="shared" si="3"/>
        <v>0</v>
      </c>
      <c r="G71" s="98">
        <v>60</v>
      </c>
      <c r="H71" s="98">
        <v>13</v>
      </c>
      <c r="I71" s="128" t="e">
        <f t="shared" si="1"/>
        <v>#DIV/0!</v>
      </c>
      <c r="J71" s="129">
        <f t="shared" si="2"/>
        <v>4.615384615384615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252000</v>
      </c>
      <c r="E72" s="110">
        <f>SUM(E73:E76)</f>
        <v>0</v>
      </c>
      <c r="F72" s="111">
        <f t="shared" si="3"/>
        <v>252000</v>
      </c>
      <c r="G72" s="112">
        <f>SUM(G73:G77)</f>
        <v>249470</v>
      </c>
      <c r="H72" s="113">
        <f>SUM(H73:H77)</f>
        <v>226525</v>
      </c>
      <c r="I72" s="114">
        <f t="shared" si="1"/>
        <v>0.98996031746031743</v>
      </c>
      <c r="J72" s="115">
        <f t="shared" si="2"/>
        <v>1.1012912482065997</v>
      </c>
    </row>
    <row r="73" spans="1:10" x14ac:dyDescent="0.25">
      <c r="A73" s="39"/>
      <c r="B73" s="136" t="s">
        <v>134</v>
      </c>
      <c r="C73" s="135">
        <v>613211</v>
      </c>
      <c r="D73" s="158">
        <v>30000</v>
      </c>
      <c r="E73" s="158">
        <v>0</v>
      </c>
      <c r="F73" s="160">
        <f t="shared" si="3"/>
        <v>30000</v>
      </c>
      <c r="G73" s="161">
        <v>28925</v>
      </c>
      <c r="H73" s="161">
        <v>30859</v>
      </c>
      <c r="I73" s="128">
        <f t="shared" si="1"/>
        <v>0.96416666666666662</v>
      </c>
      <c r="J73" s="129">
        <f t="shared" si="2"/>
        <v>0.937327846009268</v>
      </c>
    </row>
    <row r="74" spans="1:10" x14ac:dyDescent="0.25">
      <c r="A74" s="39"/>
      <c r="B74" s="136" t="s">
        <v>135</v>
      </c>
      <c r="C74" s="135">
        <v>613212</v>
      </c>
      <c r="D74" s="158">
        <v>8000</v>
      </c>
      <c r="E74" s="158">
        <v>0</v>
      </c>
      <c r="F74" s="160">
        <f t="shared" si="3"/>
        <v>8000</v>
      </c>
      <c r="G74" s="161">
        <v>4469</v>
      </c>
      <c r="H74" s="161">
        <v>4517</v>
      </c>
      <c r="I74" s="128">
        <f t="shared" si="1"/>
        <v>0.55862500000000004</v>
      </c>
      <c r="J74" s="129">
        <f t="shared" si="2"/>
        <v>0.9893734779721054</v>
      </c>
    </row>
    <row r="75" spans="1:10" x14ac:dyDescent="0.25">
      <c r="A75" s="39"/>
      <c r="B75" s="136" t="s">
        <v>136</v>
      </c>
      <c r="C75" s="135">
        <v>613213</v>
      </c>
      <c r="D75" s="158">
        <v>6000</v>
      </c>
      <c r="E75" s="158">
        <v>0</v>
      </c>
      <c r="F75" s="160">
        <f t="shared" si="3"/>
        <v>6000</v>
      </c>
      <c r="G75" s="161">
        <v>6169</v>
      </c>
      <c r="H75" s="161">
        <v>5370</v>
      </c>
      <c r="I75" s="128">
        <f t="shared" si="1"/>
        <v>1.0281666666666667</v>
      </c>
      <c r="J75" s="129">
        <f t="shared" si="2"/>
        <v>1.1487895716945997</v>
      </c>
    </row>
    <row r="76" spans="1:10" x14ac:dyDescent="0.25">
      <c r="A76" s="39"/>
      <c r="B76" s="136" t="s">
        <v>137</v>
      </c>
      <c r="C76" s="135">
        <v>613221</v>
      </c>
      <c r="D76" s="158">
        <v>208000</v>
      </c>
      <c r="E76" s="158">
        <v>0</v>
      </c>
      <c r="F76" s="160">
        <f t="shared" si="3"/>
        <v>208000</v>
      </c>
      <c r="G76" s="161">
        <v>209604</v>
      </c>
      <c r="H76" s="161">
        <v>185579</v>
      </c>
      <c r="I76" s="128">
        <f t="shared" si="1"/>
        <v>1.0077115384615385</v>
      </c>
      <c r="J76" s="129">
        <f t="shared" si="2"/>
        <v>1.1294596910210746</v>
      </c>
    </row>
    <row r="77" spans="1:10" x14ac:dyDescent="0.25">
      <c r="A77" s="39"/>
      <c r="B77" s="136" t="s">
        <v>231</v>
      </c>
      <c r="C77" s="135">
        <v>613222</v>
      </c>
      <c r="D77" s="158">
        <v>0</v>
      </c>
      <c r="E77" s="158"/>
      <c r="F77" s="160">
        <f t="shared" si="3"/>
        <v>0</v>
      </c>
      <c r="G77" s="161">
        <v>303</v>
      </c>
      <c r="H77" s="161">
        <v>200</v>
      </c>
      <c r="I77" s="128" t="e">
        <f t="shared" si="1"/>
        <v>#DIV/0!</v>
      </c>
      <c r="J77" s="129">
        <f t="shared" si="2"/>
        <v>1.5149999999999999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310000</v>
      </c>
      <c r="E78" s="110">
        <f>SUM(E79:E87)</f>
        <v>0</v>
      </c>
      <c r="F78" s="111">
        <f t="shared" si="3"/>
        <v>310000</v>
      </c>
      <c r="G78" s="112">
        <f>SUM(G79:G87)</f>
        <v>229535</v>
      </c>
      <c r="H78" s="113">
        <f>SUM(H79:H87)</f>
        <v>242494</v>
      </c>
      <c r="I78" s="114">
        <f t="shared" si="1"/>
        <v>0.74043548387096769</v>
      </c>
      <c r="J78" s="115">
        <f t="shared" si="2"/>
        <v>0.94655950250315468</v>
      </c>
    </row>
    <row r="79" spans="1:10" x14ac:dyDescent="0.25">
      <c r="A79" s="45"/>
      <c r="B79" s="134" t="s">
        <v>138</v>
      </c>
      <c r="C79" s="135">
        <v>613311</v>
      </c>
      <c r="D79" s="158">
        <v>200000</v>
      </c>
      <c r="E79" s="158">
        <v>0</v>
      </c>
      <c r="F79" s="160">
        <f t="shared" si="3"/>
        <v>200000</v>
      </c>
      <c r="G79" s="161">
        <v>182876</v>
      </c>
      <c r="H79" s="161">
        <v>189174</v>
      </c>
      <c r="I79" s="128">
        <f t="shared" si="1"/>
        <v>0.91437999999999997</v>
      </c>
      <c r="J79" s="129">
        <f t="shared" si="2"/>
        <v>0.96670789854842631</v>
      </c>
    </row>
    <row r="80" spans="1:10" x14ac:dyDescent="0.25">
      <c r="A80" s="45"/>
      <c r="B80" s="134" t="s">
        <v>139</v>
      </c>
      <c r="C80" s="135">
        <v>613312</v>
      </c>
      <c r="D80" s="158">
        <v>0</v>
      </c>
      <c r="E80" s="158">
        <v>0</v>
      </c>
      <c r="F80" s="160">
        <f t="shared" si="3"/>
        <v>0</v>
      </c>
      <c r="G80" s="161">
        <v>0</v>
      </c>
      <c r="H80" s="161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158">
        <v>80000</v>
      </c>
      <c r="E81" s="158">
        <v>0</v>
      </c>
      <c r="F81" s="160">
        <f t="shared" si="3"/>
        <v>80000</v>
      </c>
      <c r="G81" s="161">
        <v>33629</v>
      </c>
      <c r="H81" s="161">
        <v>35957</v>
      </c>
      <c r="I81" s="128">
        <f t="shared" ref="I81:I215" si="4">SUM(G81/F81)</f>
        <v>0.42036249999999997</v>
      </c>
      <c r="J81" s="129">
        <f t="shared" ref="J81:J215" si="5">SUM(G81/H81)</f>
        <v>0.935256000222488</v>
      </c>
    </row>
    <row r="82" spans="1:10" x14ac:dyDescent="0.25">
      <c r="A82" s="45"/>
      <c r="B82" s="134" t="s">
        <v>141</v>
      </c>
      <c r="C82" s="135">
        <v>613321</v>
      </c>
      <c r="D82" s="158">
        <v>24000</v>
      </c>
      <c r="E82" s="158">
        <v>0</v>
      </c>
      <c r="F82" s="160">
        <f t="shared" si="3"/>
        <v>24000</v>
      </c>
      <c r="G82" s="161">
        <v>7849</v>
      </c>
      <c r="H82" s="161">
        <v>9828</v>
      </c>
      <c r="I82" s="128">
        <f t="shared" si="4"/>
        <v>0.32704166666666667</v>
      </c>
      <c r="J82" s="129">
        <f t="shared" si="5"/>
        <v>0.79863654863654865</v>
      </c>
    </row>
    <row r="83" spans="1:10" x14ac:dyDescent="0.25">
      <c r="A83" s="45"/>
      <c r="B83" s="134" t="s">
        <v>142</v>
      </c>
      <c r="C83" s="135">
        <v>613322</v>
      </c>
      <c r="D83" s="158">
        <v>0</v>
      </c>
      <c r="E83" s="158">
        <v>0</v>
      </c>
      <c r="F83" s="160">
        <f t="shared" si="3"/>
        <v>0</v>
      </c>
      <c r="G83" s="161">
        <v>0</v>
      </c>
      <c r="H83" s="161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158">
        <v>4000</v>
      </c>
      <c r="E84" s="158">
        <v>0</v>
      </c>
      <c r="F84" s="160">
        <f t="shared" si="3"/>
        <v>4000</v>
      </c>
      <c r="G84" s="161">
        <v>4195</v>
      </c>
      <c r="H84" s="161">
        <v>4195</v>
      </c>
      <c r="I84" s="128">
        <f t="shared" si="4"/>
        <v>1.0487500000000001</v>
      </c>
      <c r="J84" s="129">
        <f t="shared" si="5"/>
        <v>1</v>
      </c>
    </row>
    <row r="85" spans="1:10" x14ac:dyDescent="0.25">
      <c r="A85" s="45"/>
      <c r="B85" s="134" t="s">
        <v>144</v>
      </c>
      <c r="C85" s="135">
        <v>613324</v>
      </c>
      <c r="D85" s="158">
        <v>0</v>
      </c>
      <c r="E85" s="158">
        <v>0</v>
      </c>
      <c r="F85" s="160">
        <f t="shared" si="3"/>
        <v>0</v>
      </c>
      <c r="G85" s="161">
        <v>0</v>
      </c>
      <c r="H85" s="161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158">
        <v>0</v>
      </c>
      <c r="E86" s="158">
        <v>0</v>
      </c>
      <c r="F86" s="160">
        <f t="shared" si="3"/>
        <v>0</v>
      </c>
      <c r="G86" s="161">
        <v>0</v>
      </c>
      <c r="H86" s="161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158">
        <v>2000</v>
      </c>
      <c r="E87" s="158">
        <v>0</v>
      </c>
      <c r="F87" s="160">
        <f t="shared" si="3"/>
        <v>2000</v>
      </c>
      <c r="G87" s="161">
        <v>986</v>
      </c>
      <c r="H87" s="161">
        <v>3340</v>
      </c>
      <c r="I87" s="128">
        <f t="shared" si="4"/>
        <v>0.49299999999999999</v>
      </c>
      <c r="J87" s="129">
        <f t="shared" si="5"/>
        <v>0.29520958083832333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138000</v>
      </c>
      <c r="E88" s="110">
        <f>SUM(E89:E100)</f>
        <v>0</v>
      </c>
      <c r="F88" s="111">
        <f t="shared" si="3"/>
        <v>138000</v>
      </c>
      <c r="G88" s="112">
        <f>SUM(G89:G100)</f>
        <v>117659</v>
      </c>
      <c r="H88" s="113">
        <f>SUM(H89:H100)</f>
        <v>110956</v>
      </c>
      <c r="I88" s="114">
        <f t="shared" si="4"/>
        <v>0.8526014492753623</v>
      </c>
      <c r="J88" s="115">
        <f t="shared" si="5"/>
        <v>1.0604113342225747</v>
      </c>
    </row>
    <row r="89" spans="1:10" x14ac:dyDescent="0.25">
      <c r="A89" s="39"/>
      <c r="B89" s="134" t="s">
        <v>147</v>
      </c>
      <c r="C89" s="135">
        <v>613411</v>
      </c>
      <c r="D89" s="158">
        <v>1000</v>
      </c>
      <c r="E89" s="158"/>
      <c r="F89" s="160">
        <f t="shared" si="3"/>
        <v>1000</v>
      </c>
      <c r="G89" s="161">
        <v>0</v>
      </c>
      <c r="H89" s="161">
        <v>44</v>
      </c>
      <c r="I89" s="128">
        <f t="shared" si="4"/>
        <v>0</v>
      </c>
      <c r="J89" s="129">
        <f t="shared" si="5"/>
        <v>0</v>
      </c>
    </row>
    <row r="90" spans="1:10" x14ac:dyDescent="0.25">
      <c r="A90" s="39"/>
      <c r="B90" s="134" t="s">
        <v>148</v>
      </c>
      <c r="C90" s="135">
        <v>613412</v>
      </c>
      <c r="D90" s="158">
        <v>47000</v>
      </c>
      <c r="E90" s="158"/>
      <c r="F90" s="160">
        <f t="shared" si="3"/>
        <v>47000</v>
      </c>
      <c r="G90" s="161">
        <v>39352</v>
      </c>
      <c r="H90" s="161">
        <v>37961</v>
      </c>
      <c r="I90" s="128">
        <f t="shared" si="4"/>
        <v>0.83727659574468083</v>
      </c>
      <c r="J90" s="129">
        <f t="shared" si="5"/>
        <v>1.0366428703142698</v>
      </c>
    </row>
    <row r="91" spans="1:10" x14ac:dyDescent="0.25">
      <c r="A91" s="39"/>
      <c r="B91" s="134" t="s">
        <v>149</v>
      </c>
      <c r="C91" s="135">
        <v>613414</v>
      </c>
      <c r="D91" s="158">
        <v>1000</v>
      </c>
      <c r="E91" s="158"/>
      <c r="F91" s="160">
        <f t="shared" si="3"/>
        <v>1000</v>
      </c>
      <c r="G91" s="161">
        <v>0</v>
      </c>
      <c r="H91" s="161">
        <v>334</v>
      </c>
      <c r="I91" s="128">
        <f t="shared" si="4"/>
        <v>0</v>
      </c>
      <c r="J91" s="129">
        <f t="shared" si="5"/>
        <v>0</v>
      </c>
    </row>
    <row r="92" spans="1:10" x14ac:dyDescent="0.25">
      <c r="A92" s="39"/>
      <c r="B92" s="134" t="s">
        <v>150</v>
      </c>
      <c r="C92" s="135">
        <v>613415</v>
      </c>
      <c r="D92" s="158">
        <v>1000</v>
      </c>
      <c r="E92" s="158"/>
      <c r="F92" s="160">
        <f t="shared" si="3"/>
        <v>1000</v>
      </c>
      <c r="G92" s="161">
        <v>30</v>
      </c>
      <c r="H92" s="161">
        <v>16</v>
      </c>
      <c r="I92" s="128">
        <f t="shared" si="4"/>
        <v>0.03</v>
      </c>
      <c r="J92" s="129">
        <f t="shared" si="5"/>
        <v>1.875</v>
      </c>
    </row>
    <row r="93" spans="1:10" x14ac:dyDescent="0.25">
      <c r="A93" s="39"/>
      <c r="B93" s="134" t="s">
        <v>151</v>
      </c>
      <c r="C93" s="135">
        <v>613416</v>
      </c>
      <c r="D93" s="158">
        <v>2000</v>
      </c>
      <c r="E93" s="158"/>
      <c r="F93" s="160">
        <f t="shared" si="3"/>
        <v>2000</v>
      </c>
      <c r="G93" s="161">
        <v>1150</v>
      </c>
      <c r="H93" s="161">
        <v>1388</v>
      </c>
      <c r="I93" s="128">
        <f t="shared" si="4"/>
        <v>0.57499999999999996</v>
      </c>
      <c r="J93" s="129">
        <f t="shared" si="5"/>
        <v>0.82853025936599423</v>
      </c>
    </row>
    <row r="94" spans="1:10" x14ac:dyDescent="0.25">
      <c r="A94" s="39"/>
      <c r="B94" s="137" t="s">
        <v>152</v>
      </c>
      <c r="C94" s="138">
        <v>613417</v>
      </c>
      <c r="D94" s="158">
        <v>23000</v>
      </c>
      <c r="E94" s="158"/>
      <c r="F94" s="160">
        <f t="shared" si="3"/>
        <v>23000</v>
      </c>
      <c r="G94" s="161">
        <v>17345</v>
      </c>
      <c r="H94" s="161">
        <v>14927</v>
      </c>
      <c r="I94" s="128">
        <f t="shared" si="4"/>
        <v>0.75413043478260866</v>
      </c>
      <c r="J94" s="129">
        <f t="shared" si="5"/>
        <v>1.1619883432705835</v>
      </c>
    </row>
    <row r="95" spans="1:10" x14ac:dyDescent="0.25">
      <c r="A95" s="39"/>
      <c r="B95" s="137" t="s">
        <v>153</v>
      </c>
      <c r="C95" s="138">
        <v>613418</v>
      </c>
      <c r="D95" s="158">
        <v>0</v>
      </c>
      <c r="E95" s="158"/>
      <c r="F95" s="160">
        <f t="shared" si="3"/>
        <v>0</v>
      </c>
      <c r="G95" s="161">
        <v>364</v>
      </c>
      <c r="H95" s="161">
        <v>1231</v>
      </c>
      <c r="I95" s="128" t="e">
        <f t="shared" si="4"/>
        <v>#DIV/0!</v>
      </c>
      <c r="J95" s="129">
        <f t="shared" si="5"/>
        <v>0.2956945572705118</v>
      </c>
    </row>
    <row r="96" spans="1:10" x14ac:dyDescent="0.25">
      <c r="A96" s="39"/>
      <c r="B96" s="137" t="s">
        <v>154</v>
      </c>
      <c r="C96" s="138">
        <v>613419</v>
      </c>
      <c r="D96" s="158">
        <v>42000</v>
      </c>
      <c r="E96" s="158"/>
      <c r="F96" s="160">
        <f t="shared" si="3"/>
        <v>42000</v>
      </c>
      <c r="G96" s="161">
        <v>36449</v>
      </c>
      <c r="H96" s="161">
        <v>36255</v>
      </c>
      <c r="I96" s="128">
        <f t="shared" si="4"/>
        <v>0.86783333333333335</v>
      </c>
      <c r="J96" s="129">
        <f t="shared" si="5"/>
        <v>1.0053509860708867</v>
      </c>
    </row>
    <row r="97" spans="1:10" x14ac:dyDescent="0.25">
      <c r="A97" s="39"/>
      <c r="B97" s="137" t="s">
        <v>155</v>
      </c>
      <c r="C97" s="138">
        <v>613481</v>
      </c>
      <c r="D97" s="158">
        <v>2000</v>
      </c>
      <c r="E97" s="158"/>
      <c r="F97" s="160">
        <f t="shared" si="3"/>
        <v>2000</v>
      </c>
      <c r="G97" s="161">
        <v>746</v>
      </c>
      <c r="H97" s="161">
        <v>977</v>
      </c>
      <c r="I97" s="128">
        <f t="shared" si="4"/>
        <v>0.373</v>
      </c>
      <c r="J97" s="129">
        <f t="shared" si="5"/>
        <v>0.76356192425793246</v>
      </c>
    </row>
    <row r="98" spans="1:10" x14ac:dyDescent="0.25">
      <c r="A98" s="39"/>
      <c r="B98" s="134" t="s">
        <v>156</v>
      </c>
      <c r="C98" s="135">
        <v>613484</v>
      </c>
      <c r="D98" s="158">
        <v>16000</v>
      </c>
      <c r="E98" s="158"/>
      <c r="F98" s="160">
        <f t="shared" si="3"/>
        <v>16000</v>
      </c>
      <c r="G98" s="161">
        <v>20205</v>
      </c>
      <c r="H98" s="161">
        <v>15484</v>
      </c>
      <c r="I98" s="128">
        <f t="shared" si="4"/>
        <v>1.2628124999999999</v>
      </c>
      <c r="J98" s="129">
        <f t="shared" si="5"/>
        <v>1.3048953758718678</v>
      </c>
    </row>
    <row r="99" spans="1:10" x14ac:dyDescent="0.25">
      <c r="A99" s="39"/>
      <c r="B99" s="134" t="s">
        <v>157</v>
      </c>
      <c r="C99" s="135">
        <v>613487</v>
      </c>
      <c r="D99" s="158">
        <v>0</v>
      </c>
      <c r="E99" s="158"/>
      <c r="F99" s="160">
        <f t="shared" si="3"/>
        <v>0</v>
      </c>
      <c r="G99" s="161">
        <v>0</v>
      </c>
      <c r="H99" s="161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158">
        <v>3000</v>
      </c>
      <c r="E100" s="158"/>
      <c r="F100" s="160">
        <f t="shared" si="3"/>
        <v>3000</v>
      </c>
      <c r="G100" s="161">
        <v>2018</v>
      </c>
      <c r="H100" s="161">
        <v>2339</v>
      </c>
      <c r="I100" s="128">
        <f t="shared" si="4"/>
        <v>0.67266666666666663</v>
      </c>
      <c r="J100" s="129">
        <f t="shared" si="5"/>
        <v>0.86276186404446342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12000</v>
      </c>
      <c r="E101" s="110">
        <f>SUM(E102:E107)</f>
        <v>0</v>
      </c>
      <c r="F101" s="111">
        <f t="shared" si="3"/>
        <v>12000</v>
      </c>
      <c r="G101" s="112">
        <f>SUM(G102:G107)</f>
        <v>4492</v>
      </c>
      <c r="H101" s="113">
        <f>SUM(H102:H107)</f>
        <v>3889</v>
      </c>
      <c r="I101" s="114">
        <f t="shared" si="4"/>
        <v>0.37433333333333335</v>
      </c>
      <c r="J101" s="115">
        <f t="shared" si="5"/>
        <v>1.1550527127796348</v>
      </c>
    </row>
    <row r="102" spans="1:10" x14ac:dyDescent="0.25">
      <c r="A102" s="45"/>
      <c r="B102" s="134" t="s">
        <v>159</v>
      </c>
      <c r="C102" s="135">
        <v>613511</v>
      </c>
      <c r="D102" s="158">
        <v>3000</v>
      </c>
      <c r="E102" s="158"/>
      <c r="F102" s="160">
        <f t="shared" si="3"/>
        <v>3000</v>
      </c>
      <c r="G102" s="161">
        <v>1091</v>
      </c>
      <c r="H102" s="161">
        <v>1014</v>
      </c>
      <c r="I102" s="128">
        <f t="shared" si="4"/>
        <v>0.36366666666666669</v>
      </c>
      <c r="J102" s="129">
        <f t="shared" si="5"/>
        <v>1.0759368836291914</v>
      </c>
    </row>
    <row r="103" spans="1:10" x14ac:dyDescent="0.25">
      <c r="A103" s="45"/>
      <c r="B103" s="134" t="s">
        <v>160</v>
      </c>
      <c r="C103" s="135">
        <v>613512</v>
      </c>
      <c r="D103" s="158">
        <v>7000</v>
      </c>
      <c r="E103" s="158"/>
      <c r="F103" s="160">
        <f t="shared" si="3"/>
        <v>7000</v>
      </c>
      <c r="G103" s="161">
        <v>2707</v>
      </c>
      <c r="H103" s="161">
        <v>2242</v>
      </c>
      <c r="I103" s="128">
        <f t="shared" si="4"/>
        <v>0.38671428571428573</v>
      </c>
      <c r="J103" s="129">
        <f t="shared" si="5"/>
        <v>1.2074041034790366</v>
      </c>
    </row>
    <row r="104" spans="1:10" x14ac:dyDescent="0.25">
      <c r="A104" s="45"/>
      <c r="B104" s="134" t="s">
        <v>161</v>
      </c>
      <c r="C104" s="135">
        <v>613513</v>
      </c>
      <c r="D104" s="158">
        <v>0</v>
      </c>
      <c r="E104" s="158"/>
      <c r="F104" s="160">
        <f t="shared" si="3"/>
        <v>0</v>
      </c>
      <c r="G104" s="161">
        <v>50</v>
      </c>
      <c r="H104" s="161">
        <v>0</v>
      </c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158">
        <v>0</v>
      </c>
      <c r="E105" s="158"/>
      <c r="F105" s="160">
        <f t="shared" si="3"/>
        <v>0</v>
      </c>
      <c r="G105" s="161">
        <v>0</v>
      </c>
      <c r="H105" s="161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158">
        <v>1000</v>
      </c>
      <c r="E106" s="158"/>
      <c r="F106" s="160">
        <f t="shared" si="3"/>
        <v>1000</v>
      </c>
      <c r="G106" s="161">
        <v>644</v>
      </c>
      <c r="H106" s="161">
        <v>633</v>
      </c>
      <c r="I106" s="128">
        <f t="shared" si="4"/>
        <v>0.64400000000000002</v>
      </c>
      <c r="J106" s="129">
        <f t="shared" si="5"/>
        <v>1.0173775671406002</v>
      </c>
    </row>
    <row r="107" spans="1:10" x14ac:dyDescent="0.25">
      <c r="A107" s="45"/>
      <c r="B107" s="134" t="s">
        <v>164</v>
      </c>
      <c r="C107" s="135">
        <v>613524</v>
      </c>
      <c r="D107" s="158">
        <v>1000</v>
      </c>
      <c r="E107" s="158"/>
      <c r="F107" s="160">
        <f t="shared" si="3"/>
        <v>1000</v>
      </c>
      <c r="G107" s="161">
        <v>0</v>
      </c>
      <c r="H107" s="161">
        <v>0</v>
      </c>
      <c r="I107" s="128">
        <f t="shared" si="4"/>
        <v>0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>
        <v>0</v>
      </c>
      <c r="E109" s="89">
        <v>0</v>
      </c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>
        <v>0</v>
      </c>
      <c r="E110" s="89">
        <v>0</v>
      </c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>
        <v>0</v>
      </c>
      <c r="E111" s="89">
        <v>0</v>
      </c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159000</v>
      </c>
      <c r="E112" s="124">
        <f>SUM(E113:E121)</f>
        <v>0</v>
      </c>
      <c r="F112" s="125">
        <f t="shared" si="3"/>
        <v>159000</v>
      </c>
      <c r="G112" s="126">
        <f>SUM(G113:G121)</f>
        <v>119625</v>
      </c>
      <c r="H112" s="113">
        <f>SUM(H113:H121)</f>
        <v>115148</v>
      </c>
      <c r="I112" s="114">
        <f t="shared" si="4"/>
        <v>0.75235849056603776</v>
      </c>
      <c r="J112" s="115">
        <f t="shared" si="5"/>
        <v>1.038880397401605</v>
      </c>
    </row>
    <row r="113" spans="1:10" x14ac:dyDescent="0.25">
      <c r="A113" s="45"/>
      <c r="B113" s="134" t="s">
        <v>168</v>
      </c>
      <c r="C113" s="135">
        <v>613711</v>
      </c>
      <c r="D113" s="161">
        <v>3000</v>
      </c>
      <c r="E113" s="161"/>
      <c r="F113" s="162">
        <f t="shared" si="3"/>
        <v>3000</v>
      </c>
      <c r="G113" s="158">
        <v>920</v>
      </c>
      <c r="H113" s="158">
        <v>1257</v>
      </c>
      <c r="I113" s="128">
        <f t="shared" si="4"/>
        <v>0.30666666666666664</v>
      </c>
      <c r="J113" s="129">
        <f t="shared" si="5"/>
        <v>0.73190135242641208</v>
      </c>
    </row>
    <row r="114" spans="1:10" x14ac:dyDescent="0.25">
      <c r="A114" s="45"/>
      <c r="B114" s="134" t="s">
        <v>169</v>
      </c>
      <c r="C114" s="135">
        <v>613712</v>
      </c>
      <c r="D114" s="161">
        <v>40000</v>
      </c>
      <c r="E114" s="161"/>
      <c r="F114" s="162">
        <f t="shared" si="3"/>
        <v>40000</v>
      </c>
      <c r="G114" s="158">
        <v>29604</v>
      </c>
      <c r="H114" s="158">
        <v>25536</v>
      </c>
      <c r="I114" s="128">
        <f t="shared" si="4"/>
        <v>0.74009999999999998</v>
      </c>
      <c r="J114" s="129">
        <f t="shared" si="5"/>
        <v>1.1593045112781954</v>
      </c>
    </row>
    <row r="115" spans="1:10" x14ac:dyDescent="0.25">
      <c r="A115" s="45"/>
      <c r="B115" s="134" t="s">
        <v>170</v>
      </c>
      <c r="C115" s="135">
        <v>613713</v>
      </c>
      <c r="D115" s="161">
        <v>3000</v>
      </c>
      <c r="E115" s="161"/>
      <c r="F115" s="162">
        <f t="shared" si="3"/>
        <v>3000</v>
      </c>
      <c r="G115" s="158">
        <v>1263</v>
      </c>
      <c r="H115" s="158">
        <v>3643</v>
      </c>
      <c r="I115" s="128">
        <f t="shared" si="4"/>
        <v>0.42099999999999999</v>
      </c>
      <c r="J115" s="129">
        <f t="shared" si="5"/>
        <v>0.34669228657699697</v>
      </c>
    </row>
    <row r="116" spans="1:10" x14ac:dyDescent="0.25">
      <c r="A116" s="45"/>
      <c r="B116" s="134" t="s">
        <v>171</v>
      </c>
      <c r="C116" s="135">
        <v>613721</v>
      </c>
      <c r="D116" s="161">
        <v>1000</v>
      </c>
      <c r="E116" s="161"/>
      <c r="F116" s="162">
        <f t="shared" si="3"/>
        <v>1000</v>
      </c>
      <c r="G116" s="158"/>
      <c r="H116" s="158">
        <v>0</v>
      </c>
      <c r="I116" s="128">
        <f t="shared" si="4"/>
        <v>0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161">
        <v>38000</v>
      </c>
      <c r="E117" s="161"/>
      <c r="F117" s="162">
        <f t="shared" si="3"/>
        <v>38000</v>
      </c>
      <c r="G117" s="158">
        <v>19944</v>
      </c>
      <c r="H117" s="158">
        <v>21290</v>
      </c>
      <c r="I117" s="128">
        <f t="shared" si="4"/>
        <v>0.52484210526315789</v>
      </c>
      <c r="J117" s="129">
        <f t="shared" si="5"/>
        <v>0.93677782996712067</v>
      </c>
    </row>
    <row r="118" spans="1:10" x14ac:dyDescent="0.25">
      <c r="A118" s="45"/>
      <c r="B118" s="134" t="s">
        <v>173</v>
      </c>
      <c r="C118" s="135">
        <v>613723</v>
      </c>
      <c r="D118" s="161">
        <v>1000</v>
      </c>
      <c r="E118" s="161"/>
      <c r="F118" s="162">
        <f t="shared" si="3"/>
        <v>1000</v>
      </c>
      <c r="G118" s="158">
        <v>318</v>
      </c>
      <c r="H118" s="158">
        <v>915</v>
      </c>
      <c r="I118" s="128">
        <f t="shared" si="4"/>
        <v>0.318</v>
      </c>
      <c r="J118" s="129">
        <f t="shared" si="5"/>
        <v>0.34754098360655739</v>
      </c>
    </row>
    <row r="119" spans="1:10" x14ac:dyDescent="0.25">
      <c r="A119" s="45"/>
      <c r="B119" s="134" t="s">
        <v>174</v>
      </c>
      <c r="C119" s="139">
        <v>613726</v>
      </c>
      <c r="D119" s="161">
        <v>1000</v>
      </c>
      <c r="E119" s="161"/>
      <c r="F119" s="162">
        <f t="shared" si="3"/>
        <v>1000</v>
      </c>
      <c r="G119" s="158">
        <v>190</v>
      </c>
      <c r="H119" s="158">
        <v>213</v>
      </c>
      <c r="I119" s="128">
        <f t="shared" si="4"/>
        <v>0.19</v>
      </c>
      <c r="J119" s="129">
        <f t="shared" si="5"/>
        <v>0.892018779342723</v>
      </c>
    </row>
    <row r="120" spans="1:10" x14ac:dyDescent="0.25">
      <c r="A120" s="45"/>
      <c r="B120" s="134" t="s">
        <v>175</v>
      </c>
      <c r="C120" s="135">
        <v>613727</v>
      </c>
      <c r="D120" s="161">
        <v>70000</v>
      </c>
      <c r="E120" s="161"/>
      <c r="F120" s="162">
        <f t="shared" si="3"/>
        <v>70000</v>
      </c>
      <c r="G120" s="158">
        <v>66578</v>
      </c>
      <c r="H120" s="158">
        <v>61791</v>
      </c>
      <c r="I120" s="128">
        <f t="shared" si="4"/>
        <v>0.95111428571428569</v>
      </c>
      <c r="J120" s="129">
        <f t="shared" si="5"/>
        <v>1.0774708290851418</v>
      </c>
    </row>
    <row r="121" spans="1:10" x14ac:dyDescent="0.25">
      <c r="A121" s="45"/>
      <c r="B121" s="134" t="s">
        <v>176</v>
      </c>
      <c r="C121" s="135">
        <v>613728</v>
      </c>
      <c r="D121" s="161">
        <v>2000</v>
      </c>
      <c r="E121" s="161"/>
      <c r="F121" s="162">
        <f t="shared" si="3"/>
        <v>2000</v>
      </c>
      <c r="G121" s="158">
        <v>808</v>
      </c>
      <c r="H121" s="158">
        <v>503</v>
      </c>
      <c r="I121" s="128">
        <f t="shared" si="4"/>
        <v>0.40400000000000003</v>
      </c>
      <c r="J121" s="129">
        <f t="shared" si="5"/>
        <v>1.606361829025845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6000</v>
      </c>
      <c r="E122" s="124">
        <f>SUM(E123:E128)</f>
        <v>0</v>
      </c>
      <c r="F122" s="125">
        <f t="shared" si="3"/>
        <v>6000</v>
      </c>
      <c r="G122" s="126">
        <f>SUM(G123:G128)</f>
        <v>2564</v>
      </c>
      <c r="H122" s="113">
        <f>SUM(H123:H128)</f>
        <v>2702</v>
      </c>
      <c r="I122" s="114">
        <f t="shared" si="4"/>
        <v>0.42733333333333334</v>
      </c>
      <c r="J122" s="115">
        <f t="shared" si="5"/>
        <v>0.94892672094744634</v>
      </c>
    </row>
    <row r="123" spans="1:10" x14ac:dyDescent="0.25">
      <c r="A123" s="39"/>
      <c r="B123" s="134" t="s">
        <v>177</v>
      </c>
      <c r="C123" s="135">
        <v>613811</v>
      </c>
      <c r="D123" s="161">
        <v>0</v>
      </c>
      <c r="E123" s="161"/>
      <c r="F123" s="162">
        <f t="shared" si="3"/>
        <v>0</v>
      </c>
      <c r="G123" s="158">
        <v>0</v>
      </c>
      <c r="H123" s="158">
        <v>0</v>
      </c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161">
        <v>4000</v>
      </c>
      <c r="E124" s="161"/>
      <c r="F124" s="162">
        <f t="shared" si="3"/>
        <v>4000</v>
      </c>
      <c r="G124" s="158">
        <v>2443</v>
      </c>
      <c r="H124" s="158">
        <v>2576</v>
      </c>
      <c r="I124" s="128">
        <f t="shared" si="4"/>
        <v>0.61075000000000002</v>
      </c>
      <c r="J124" s="129">
        <f t="shared" si="5"/>
        <v>0.94836956521739135</v>
      </c>
    </row>
    <row r="125" spans="1:10" x14ac:dyDescent="0.25">
      <c r="A125" s="39"/>
      <c r="B125" s="134" t="s">
        <v>179</v>
      </c>
      <c r="C125" s="135">
        <v>613814</v>
      </c>
      <c r="D125" s="161">
        <v>0</v>
      </c>
      <c r="E125" s="161"/>
      <c r="F125" s="162">
        <f t="shared" si="3"/>
        <v>0</v>
      </c>
      <c r="G125" s="158">
        <v>0</v>
      </c>
      <c r="H125" s="158"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161">
        <v>0</v>
      </c>
      <c r="E126" s="161"/>
      <c r="F126" s="162">
        <f t="shared" si="3"/>
        <v>0</v>
      </c>
      <c r="G126" s="158">
        <v>0</v>
      </c>
      <c r="H126" s="158"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161">
        <v>2000</v>
      </c>
      <c r="E127" s="161"/>
      <c r="F127" s="162">
        <f t="shared" si="3"/>
        <v>2000</v>
      </c>
      <c r="G127" s="158">
        <v>121</v>
      </c>
      <c r="H127" s="158">
        <v>126</v>
      </c>
      <c r="I127" s="128">
        <f t="shared" si="4"/>
        <v>6.0499999999999998E-2</v>
      </c>
      <c r="J127" s="129">
        <f t="shared" si="5"/>
        <v>0.96031746031746035</v>
      </c>
    </row>
    <row r="128" spans="1:10" x14ac:dyDescent="0.25">
      <c r="A128" s="39"/>
      <c r="B128" s="134" t="s">
        <v>182</v>
      </c>
      <c r="C128" s="135">
        <v>613832</v>
      </c>
      <c r="D128" s="161">
        <v>0</v>
      </c>
      <c r="E128" s="161"/>
      <c r="F128" s="162">
        <f t="shared" si="3"/>
        <v>0</v>
      </c>
      <c r="G128" s="158">
        <v>0</v>
      </c>
      <c r="H128" s="158">
        <v>0</v>
      </c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3316000</v>
      </c>
      <c r="E129" s="124">
        <f>SUM(E130:E161)</f>
        <v>0</v>
      </c>
      <c r="F129" s="125">
        <f t="shared" si="3"/>
        <v>3316000</v>
      </c>
      <c r="G129" s="126">
        <f>SUM(G130:G161)</f>
        <v>3024449</v>
      </c>
      <c r="H129" s="113">
        <f>SUM(H130:H161)</f>
        <v>2470183</v>
      </c>
      <c r="I129" s="114">
        <f t="shared" si="4"/>
        <v>0.91207750301568158</v>
      </c>
      <c r="J129" s="115">
        <f t="shared" si="5"/>
        <v>1.2243825659880261</v>
      </c>
    </row>
    <row r="130" spans="1:10" x14ac:dyDescent="0.25">
      <c r="A130" s="45"/>
      <c r="B130" s="134" t="s">
        <v>183</v>
      </c>
      <c r="C130" s="135">
        <v>613911</v>
      </c>
      <c r="D130" s="161">
        <v>0</v>
      </c>
      <c r="E130" s="161"/>
      <c r="F130" s="162">
        <f t="shared" si="3"/>
        <v>0</v>
      </c>
      <c r="G130" s="158">
        <v>0</v>
      </c>
      <c r="H130" s="158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161">
        <v>7000</v>
      </c>
      <c r="E131" s="161"/>
      <c r="F131" s="162">
        <f t="shared" si="3"/>
        <v>7000</v>
      </c>
      <c r="G131" s="158">
        <v>3169</v>
      </c>
      <c r="H131" s="158">
        <v>0</v>
      </c>
      <c r="I131" s="128">
        <f t="shared" si="4"/>
        <v>0.45271428571428574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161">
        <v>3000</v>
      </c>
      <c r="E132" s="161"/>
      <c r="F132" s="162">
        <f t="shared" si="3"/>
        <v>3000</v>
      </c>
      <c r="G132" s="158">
        <v>2054</v>
      </c>
      <c r="H132" s="158">
        <v>2194</v>
      </c>
      <c r="I132" s="128">
        <f t="shared" si="4"/>
        <v>0.68466666666666665</v>
      </c>
      <c r="J132" s="129">
        <f t="shared" si="5"/>
        <v>0.93618960802187789</v>
      </c>
    </row>
    <row r="133" spans="1:10" x14ac:dyDescent="0.25">
      <c r="A133" s="45"/>
      <c r="B133" s="137" t="s">
        <v>186</v>
      </c>
      <c r="C133" s="138">
        <v>613914</v>
      </c>
      <c r="D133" s="161">
        <v>20000</v>
      </c>
      <c r="E133" s="161"/>
      <c r="F133" s="162">
        <f t="shared" si="3"/>
        <v>20000</v>
      </c>
      <c r="G133" s="158">
        <v>5727</v>
      </c>
      <c r="H133" s="158">
        <v>2343</v>
      </c>
      <c r="I133" s="128">
        <f t="shared" si="4"/>
        <v>0.28634999999999999</v>
      </c>
      <c r="J133" s="129">
        <f t="shared" si="5"/>
        <v>2.4443021766965427</v>
      </c>
    </row>
    <row r="134" spans="1:10" x14ac:dyDescent="0.25">
      <c r="A134" s="45"/>
      <c r="B134" s="137" t="s">
        <v>187</v>
      </c>
      <c r="C134" s="138">
        <v>613915</v>
      </c>
      <c r="D134" s="161">
        <v>6000</v>
      </c>
      <c r="E134" s="161"/>
      <c r="F134" s="162">
        <f t="shared" si="3"/>
        <v>6000</v>
      </c>
      <c r="G134" s="158">
        <v>10510</v>
      </c>
      <c r="H134" s="158">
        <v>6961</v>
      </c>
      <c r="I134" s="128">
        <f t="shared" si="4"/>
        <v>1.7516666666666667</v>
      </c>
      <c r="J134" s="129">
        <f t="shared" si="5"/>
        <v>1.509840540152277</v>
      </c>
    </row>
    <row r="135" spans="1:10" x14ac:dyDescent="0.25">
      <c r="A135" s="45"/>
      <c r="B135" s="137" t="s">
        <v>188</v>
      </c>
      <c r="C135" s="138">
        <v>613918</v>
      </c>
      <c r="D135" s="161">
        <v>0</v>
      </c>
      <c r="E135" s="161"/>
      <c r="F135" s="162">
        <f t="shared" si="3"/>
        <v>0</v>
      </c>
      <c r="G135" s="158">
        <v>0</v>
      </c>
      <c r="H135" s="158">
        <v>4353</v>
      </c>
      <c r="I135" s="128" t="e">
        <f t="shared" si="4"/>
        <v>#DIV/0!</v>
      </c>
      <c r="J135" s="129">
        <f t="shared" si="5"/>
        <v>0</v>
      </c>
    </row>
    <row r="136" spans="1:10" x14ac:dyDescent="0.25">
      <c r="A136" s="45"/>
      <c r="B136" s="137" t="s">
        <v>189</v>
      </c>
      <c r="C136" s="138">
        <v>613919</v>
      </c>
      <c r="D136" s="161">
        <v>0</v>
      </c>
      <c r="E136" s="161"/>
      <c r="F136" s="162">
        <f t="shared" si="3"/>
        <v>0</v>
      </c>
      <c r="G136" s="158">
        <v>0</v>
      </c>
      <c r="H136" s="158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161">
        <v>25000</v>
      </c>
      <c r="E137" s="161"/>
      <c r="F137" s="162">
        <f t="shared" si="3"/>
        <v>25000</v>
      </c>
      <c r="G137" s="158">
        <v>10881</v>
      </c>
      <c r="H137" s="158">
        <v>13209</v>
      </c>
      <c r="I137" s="128">
        <f t="shared" si="4"/>
        <v>0.43524000000000002</v>
      </c>
      <c r="J137" s="129">
        <f t="shared" si="5"/>
        <v>0.82375652963888257</v>
      </c>
    </row>
    <row r="138" spans="1:10" x14ac:dyDescent="0.25">
      <c r="A138" s="45"/>
      <c r="B138" s="137" t="s">
        <v>191</v>
      </c>
      <c r="C138" s="138">
        <v>613922</v>
      </c>
      <c r="D138" s="161">
        <v>0</v>
      </c>
      <c r="E138" s="161"/>
      <c r="F138" s="162">
        <f t="shared" si="3"/>
        <v>0</v>
      </c>
      <c r="G138" s="158">
        <v>0</v>
      </c>
      <c r="H138" s="158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161">
        <v>0</v>
      </c>
      <c r="E139" s="161"/>
      <c r="F139" s="162">
        <f t="shared" si="3"/>
        <v>0</v>
      </c>
      <c r="G139" s="158">
        <v>0</v>
      </c>
      <c r="H139" s="158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161">
        <v>0</v>
      </c>
      <c r="E140" s="161"/>
      <c r="F140" s="162">
        <f t="shared" si="3"/>
        <v>0</v>
      </c>
      <c r="G140" s="158">
        <v>0</v>
      </c>
      <c r="H140" s="158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161">
        <v>2763000</v>
      </c>
      <c r="E141" s="161"/>
      <c r="F141" s="162">
        <f t="shared" si="3"/>
        <v>2763000</v>
      </c>
      <c r="G141" s="158">
        <v>2614357</v>
      </c>
      <c r="H141" s="158">
        <v>2197008</v>
      </c>
      <c r="I141" s="128">
        <f t="shared" si="4"/>
        <v>0.94620231632283747</v>
      </c>
      <c r="J141" s="129">
        <f t="shared" si="5"/>
        <v>1.1899624398272559</v>
      </c>
    </row>
    <row r="142" spans="1:10" x14ac:dyDescent="0.25">
      <c r="A142" s="45"/>
      <c r="B142" s="137" t="s">
        <v>195</v>
      </c>
      <c r="C142" s="138">
        <v>613934</v>
      </c>
      <c r="D142" s="161">
        <v>0</v>
      </c>
      <c r="E142" s="161"/>
      <c r="F142" s="162">
        <f t="shared" si="3"/>
        <v>0</v>
      </c>
      <c r="G142" s="158">
        <v>0</v>
      </c>
      <c r="H142" s="158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161">
        <v>31000</v>
      </c>
      <c r="E143" s="161"/>
      <c r="F143" s="162">
        <f t="shared" si="3"/>
        <v>31000</v>
      </c>
      <c r="G143" s="158">
        <v>58095</v>
      </c>
      <c r="H143" s="158">
        <v>27471</v>
      </c>
      <c r="I143" s="128">
        <f t="shared" si="4"/>
        <v>1.8740322580645161</v>
      </c>
      <c r="J143" s="129">
        <f t="shared" si="5"/>
        <v>2.1147755815223328</v>
      </c>
    </row>
    <row r="144" spans="1:10" x14ac:dyDescent="0.25">
      <c r="A144" s="45"/>
      <c r="B144" s="137" t="s">
        <v>197</v>
      </c>
      <c r="C144" s="138">
        <v>613937</v>
      </c>
      <c r="D144" s="161">
        <v>30000</v>
      </c>
      <c r="E144" s="161"/>
      <c r="F144" s="162">
        <f t="shared" si="3"/>
        <v>30000</v>
      </c>
      <c r="G144" s="158">
        <v>32379</v>
      </c>
      <c r="H144" s="158">
        <v>25453</v>
      </c>
      <c r="I144" s="128">
        <f t="shared" si="4"/>
        <v>1.0792999999999999</v>
      </c>
      <c r="J144" s="129">
        <f t="shared" si="5"/>
        <v>1.2721093780693828</v>
      </c>
    </row>
    <row r="145" spans="1:10" x14ac:dyDescent="0.25">
      <c r="A145" s="45"/>
      <c r="B145" s="137" t="s">
        <v>198</v>
      </c>
      <c r="C145" s="138">
        <v>613938</v>
      </c>
      <c r="D145" s="161">
        <v>0</v>
      </c>
      <c r="E145" s="161"/>
      <c r="F145" s="162">
        <f t="shared" si="3"/>
        <v>0</v>
      </c>
      <c r="G145" s="158">
        <v>0</v>
      </c>
      <c r="H145" s="158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161">
        <v>0</v>
      </c>
      <c r="E146" s="161"/>
      <c r="F146" s="162">
        <f t="shared" si="3"/>
        <v>0</v>
      </c>
      <c r="G146" s="158">
        <v>0</v>
      </c>
      <c r="H146" s="158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161">
        <v>8000</v>
      </c>
      <c r="E147" s="161"/>
      <c r="F147" s="162">
        <f t="shared" si="3"/>
        <v>8000</v>
      </c>
      <c r="G147" s="158">
        <v>6197</v>
      </c>
      <c r="H147" s="158">
        <v>1995</v>
      </c>
      <c r="I147" s="128">
        <f t="shared" si="4"/>
        <v>0.77462500000000001</v>
      </c>
      <c r="J147" s="129">
        <f t="shared" si="5"/>
        <v>3.106265664160401</v>
      </c>
    </row>
    <row r="148" spans="1:10" x14ac:dyDescent="0.25">
      <c r="A148" s="45"/>
      <c r="B148" s="137" t="s">
        <v>201</v>
      </c>
      <c r="C148" s="138">
        <v>613949</v>
      </c>
      <c r="D148" s="161">
        <v>0</v>
      </c>
      <c r="E148" s="161"/>
      <c r="F148" s="162">
        <f t="shared" si="3"/>
        <v>0</v>
      </c>
      <c r="G148" s="158">
        <v>0</v>
      </c>
      <c r="H148" s="158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161">
        <v>0</v>
      </c>
      <c r="E149" s="161"/>
      <c r="F149" s="162">
        <f t="shared" si="3"/>
        <v>0</v>
      </c>
      <c r="G149" s="158">
        <v>0</v>
      </c>
      <c r="H149" s="158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232</v>
      </c>
      <c r="C150" s="138">
        <v>613962</v>
      </c>
      <c r="D150" s="161">
        <v>0</v>
      </c>
      <c r="E150" s="161"/>
      <c r="F150" s="162">
        <f t="shared" si="3"/>
        <v>0</v>
      </c>
      <c r="G150" s="158">
        <v>0</v>
      </c>
      <c r="H150" s="158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161">
        <v>160000</v>
      </c>
      <c r="E151" s="161"/>
      <c r="F151" s="162">
        <f t="shared" si="3"/>
        <v>160000</v>
      </c>
      <c r="G151" s="158">
        <v>114044</v>
      </c>
      <c r="H151" s="158">
        <v>89014</v>
      </c>
      <c r="I151" s="128">
        <f t="shared" si="4"/>
        <v>0.71277500000000005</v>
      </c>
      <c r="J151" s="129">
        <f t="shared" si="5"/>
        <v>1.2811917226503695</v>
      </c>
    </row>
    <row r="152" spans="1:10" x14ac:dyDescent="0.25">
      <c r="A152" s="45"/>
      <c r="B152" s="137" t="s">
        <v>203</v>
      </c>
      <c r="C152" s="138">
        <v>613967</v>
      </c>
      <c r="D152" s="161">
        <v>4000</v>
      </c>
      <c r="E152" s="161"/>
      <c r="F152" s="162">
        <f t="shared" si="3"/>
        <v>4000</v>
      </c>
      <c r="G152" s="158">
        <v>4972</v>
      </c>
      <c r="H152" s="158">
        <v>638</v>
      </c>
      <c r="I152" s="128">
        <f t="shared" si="4"/>
        <v>1.2430000000000001</v>
      </c>
      <c r="J152" s="129">
        <f t="shared" si="5"/>
        <v>7.7931034482758621</v>
      </c>
    </row>
    <row r="153" spans="1:10" x14ac:dyDescent="0.25">
      <c r="A153" s="45"/>
      <c r="B153" s="137" t="s">
        <v>204</v>
      </c>
      <c r="C153" s="138">
        <v>613968</v>
      </c>
      <c r="D153" s="161">
        <v>230000</v>
      </c>
      <c r="E153" s="161"/>
      <c r="F153" s="162">
        <f t="shared" si="3"/>
        <v>230000</v>
      </c>
      <c r="G153" s="158">
        <v>127787</v>
      </c>
      <c r="H153" s="158">
        <v>74753</v>
      </c>
      <c r="I153" s="128">
        <f t="shared" si="4"/>
        <v>0.55559565217391305</v>
      </c>
      <c r="J153" s="129">
        <f t="shared" si="5"/>
        <v>1.7094564766631439</v>
      </c>
    </row>
    <row r="154" spans="1:10" x14ac:dyDescent="0.25">
      <c r="A154" s="45"/>
      <c r="B154" s="137" t="s">
        <v>205</v>
      </c>
      <c r="C154" s="138">
        <v>613971</v>
      </c>
      <c r="D154" s="161">
        <v>0</v>
      </c>
      <c r="E154" s="161"/>
      <c r="F154" s="162">
        <f t="shared" si="3"/>
        <v>0</v>
      </c>
      <c r="G154" s="158">
        <v>0</v>
      </c>
      <c r="H154" s="158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161">
        <v>0</v>
      </c>
      <c r="E155" s="161"/>
      <c r="F155" s="162">
        <f t="shared" si="3"/>
        <v>0</v>
      </c>
      <c r="G155" s="158">
        <v>0</v>
      </c>
      <c r="H155" s="158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161">
        <v>15000</v>
      </c>
      <c r="E156" s="161"/>
      <c r="F156" s="162">
        <f t="shared" si="3"/>
        <v>15000</v>
      </c>
      <c r="G156" s="158">
        <v>16850</v>
      </c>
      <c r="H156" s="158">
        <v>12786</v>
      </c>
      <c r="I156" s="128">
        <f t="shared" si="4"/>
        <v>1.1233333333333333</v>
      </c>
      <c r="J156" s="129">
        <f t="shared" si="5"/>
        <v>1.3178476458626622</v>
      </c>
    </row>
    <row r="157" spans="1:10" x14ac:dyDescent="0.25">
      <c r="A157" s="45"/>
      <c r="B157" s="137" t="s">
        <v>234</v>
      </c>
      <c r="C157" s="138">
        <v>613985</v>
      </c>
      <c r="D157" s="161">
        <v>0</v>
      </c>
      <c r="E157" s="161"/>
      <c r="F157" s="162">
        <f t="shared" si="3"/>
        <v>0</v>
      </c>
      <c r="G157" s="158">
        <v>0</v>
      </c>
      <c r="H157" s="158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161">
        <v>2000</v>
      </c>
      <c r="E158" s="161"/>
      <c r="F158" s="162">
        <f t="shared" si="3"/>
        <v>2000</v>
      </c>
      <c r="G158" s="158">
        <v>1770</v>
      </c>
      <c r="H158" s="158">
        <v>1300</v>
      </c>
      <c r="I158" s="128">
        <f t="shared" si="4"/>
        <v>0.88500000000000001</v>
      </c>
      <c r="J158" s="129">
        <f t="shared" si="5"/>
        <v>1.3615384615384616</v>
      </c>
    </row>
    <row r="159" spans="1:10" x14ac:dyDescent="0.25">
      <c r="A159" s="45"/>
      <c r="B159" s="134" t="s">
        <v>210</v>
      </c>
      <c r="C159" s="135">
        <v>613989</v>
      </c>
      <c r="D159" s="161">
        <v>7000</v>
      </c>
      <c r="E159" s="161"/>
      <c r="F159" s="162">
        <f t="shared" si="3"/>
        <v>7000</v>
      </c>
      <c r="G159" s="158">
        <v>7925</v>
      </c>
      <c r="H159" s="158">
        <v>7351</v>
      </c>
      <c r="I159" s="128">
        <f t="shared" si="4"/>
        <v>1.1321428571428571</v>
      </c>
      <c r="J159" s="129">
        <f t="shared" si="5"/>
        <v>1.0780846143381853</v>
      </c>
    </row>
    <row r="160" spans="1:10" x14ac:dyDescent="0.25">
      <c r="A160" s="45"/>
      <c r="B160" s="134" t="s">
        <v>211</v>
      </c>
      <c r="C160" s="135">
        <v>613991</v>
      </c>
      <c r="D160" s="161">
        <v>5000</v>
      </c>
      <c r="E160" s="161"/>
      <c r="F160" s="162">
        <f t="shared" si="3"/>
        <v>5000</v>
      </c>
      <c r="G160" s="158">
        <v>7732</v>
      </c>
      <c r="H160" s="158">
        <v>3354</v>
      </c>
      <c r="I160" s="128">
        <f t="shared" si="4"/>
        <v>1.5464</v>
      </c>
      <c r="J160" s="129">
        <f t="shared" si="5"/>
        <v>2.3053070960047704</v>
      </c>
    </row>
    <row r="161" spans="1:10" x14ac:dyDescent="0.25">
      <c r="A161" s="45"/>
      <c r="B161" s="50"/>
      <c r="C161" s="51"/>
      <c r="D161" s="161"/>
      <c r="E161" s="161"/>
      <c r="F161" s="162">
        <f t="shared" si="3"/>
        <v>0</v>
      </c>
      <c r="G161" s="158"/>
      <c r="H161" s="158"/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164">
        <v>0</v>
      </c>
      <c r="E162" s="164">
        <f>SUM(E163:E170)</f>
        <v>0</v>
      </c>
      <c r="F162" s="164">
        <f t="shared" si="3"/>
        <v>0</v>
      </c>
      <c r="G162" s="164"/>
      <c r="H162" s="164"/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161">
        <v>0</v>
      </c>
      <c r="E163" s="161">
        <v>0</v>
      </c>
      <c r="F163" s="164">
        <f t="shared" si="3"/>
        <v>0</v>
      </c>
      <c r="G163" s="158">
        <v>0</v>
      </c>
      <c r="H163" s="158">
        <v>0</v>
      </c>
      <c r="I163" s="114" t="e">
        <f t="shared" si="4"/>
        <v>#DIV/0!</v>
      </c>
      <c r="J163" s="115" t="e">
        <f t="shared" si="5"/>
        <v>#DIV/0!</v>
      </c>
    </row>
    <row r="164" spans="1:10" ht="24.75" x14ac:dyDescent="0.25">
      <c r="A164" s="39">
        <v>18</v>
      </c>
      <c r="B164" s="52" t="s">
        <v>42</v>
      </c>
      <c r="C164" s="51">
        <v>614200</v>
      </c>
      <c r="D164" s="161">
        <v>0</v>
      </c>
      <c r="E164" s="161">
        <v>0</v>
      </c>
      <c r="F164" s="164">
        <f t="shared" si="3"/>
        <v>0</v>
      </c>
      <c r="G164" s="158">
        <v>0</v>
      </c>
      <c r="H164" s="158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161">
        <v>0</v>
      </c>
      <c r="E165" s="161">
        <v>0</v>
      </c>
      <c r="F165" s="164">
        <f t="shared" si="3"/>
        <v>0</v>
      </c>
      <c r="G165" s="158">
        <v>0</v>
      </c>
      <c r="H165" s="158">
        <v>0</v>
      </c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161">
        <v>0</v>
      </c>
      <c r="E166" s="161">
        <v>0</v>
      </c>
      <c r="F166" s="164">
        <f t="shared" si="3"/>
        <v>0</v>
      </c>
      <c r="G166" s="158">
        <v>0</v>
      </c>
      <c r="H166" s="158">
        <v>0</v>
      </c>
      <c r="I166" s="114" t="e">
        <f t="shared" si="4"/>
        <v>#DIV/0!</v>
      </c>
      <c r="J166" s="115" t="e">
        <f t="shared" si="5"/>
        <v>#DIV/0!</v>
      </c>
    </row>
    <row r="167" spans="1:10" ht="36.75" x14ac:dyDescent="0.25">
      <c r="A167" s="45">
        <v>21</v>
      </c>
      <c r="B167" s="53" t="s">
        <v>45</v>
      </c>
      <c r="C167" s="51">
        <v>614500</v>
      </c>
      <c r="D167" s="161">
        <v>0</v>
      </c>
      <c r="E167" s="161">
        <v>0</v>
      </c>
      <c r="F167" s="164">
        <f t="shared" si="3"/>
        <v>0</v>
      </c>
      <c r="G167" s="158">
        <v>0</v>
      </c>
      <c r="H167" s="158">
        <v>0</v>
      </c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161">
        <v>0</v>
      </c>
      <c r="E168" s="161">
        <v>0</v>
      </c>
      <c r="F168" s="164">
        <f t="shared" si="3"/>
        <v>0</v>
      </c>
      <c r="G168" s="158">
        <v>0</v>
      </c>
      <c r="H168" s="158">
        <v>0</v>
      </c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161">
        <v>0</v>
      </c>
      <c r="E169" s="161">
        <v>0</v>
      </c>
      <c r="F169" s="164">
        <f t="shared" si="3"/>
        <v>0</v>
      </c>
      <c r="G169" s="158">
        <v>0</v>
      </c>
      <c r="H169" s="158">
        <v>0</v>
      </c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161">
        <v>0</v>
      </c>
      <c r="E170" s="161">
        <v>0</v>
      </c>
      <c r="F170" s="164">
        <f t="shared" si="3"/>
        <v>0</v>
      </c>
      <c r="G170" s="158">
        <v>0</v>
      </c>
      <c r="H170" s="158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161">
        <v>0</v>
      </c>
      <c r="E171" s="161">
        <v>0</v>
      </c>
      <c r="F171" s="164">
        <f t="shared" si="3"/>
        <v>0</v>
      </c>
      <c r="G171" s="158">
        <v>0</v>
      </c>
      <c r="H171" s="158">
        <v>0</v>
      </c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164">
        <v>0</v>
      </c>
      <c r="E172" s="164">
        <f>SUM(E173:E175)</f>
        <v>0</v>
      </c>
      <c r="F172" s="164">
        <f t="shared" si="3"/>
        <v>0</v>
      </c>
      <c r="G172" s="164"/>
      <c r="H172" s="164"/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161">
        <v>0</v>
      </c>
      <c r="E173" s="161"/>
      <c r="F173" s="164">
        <f t="shared" si="3"/>
        <v>0</v>
      </c>
      <c r="G173" s="158">
        <v>0</v>
      </c>
      <c r="H173" s="158">
        <v>0</v>
      </c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161">
        <v>0</v>
      </c>
      <c r="E174" s="161"/>
      <c r="F174" s="164">
        <f t="shared" si="3"/>
        <v>0</v>
      </c>
      <c r="G174" s="158">
        <v>0</v>
      </c>
      <c r="H174" s="158">
        <v>0</v>
      </c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161">
        <v>0</v>
      </c>
      <c r="E175" s="161"/>
      <c r="F175" s="164">
        <f t="shared" si="3"/>
        <v>0</v>
      </c>
      <c r="G175" s="158">
        <v>0</v>
      </c>
      <c r="H175" s="158">
        <v>0</v>
      </c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389000</v>
      </c>
      <c r="E176" s="42">
        <f>SUM(E177+E199)</f>
        <v>5088</v>
      </c>
      <c r="F176" s="42">
        <f>SUM(D176+E176)</f>
        <v>394088</v>
      </c>
      <c r="G176" s="94">
        <f>SUM(G177+G199)</f>
        <v>333271</v>
      </c>
      <c r="H176" s="94">
        <f>SUM(H177+H199)</f>
        <v>100259</v>
      </c>
      <c r="I176" s="114">
        <f t="shared" si="4"/>
        <v>0.84567660015022028</v>
      </c>
      <c r="J176" s="115">
        <f t="shared" si="5"/>
        <v>3.3241005794990972</v>
      </c>
    </row>
    <row r="177" spans="1:25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389000</v>
      </c>
      <c r="E177" s="90">
        <f>SUM(E178+E179+E180+E195+E196+E198)</f>
        <v>5088</v>
      </c>
      <c r="F177" s="90">
        <f t="shared" si="3"/>
        <v>394088</v>
      </c>
      <c r="G177" s="95">
        <f>SUM(G178+G179+G180+G195+G196+G198)</f>
        <v>333271</v>
      </c>
      <c r="H177" s="90">
        <f>SUM(H178+H179+H180+H195+H196+H198)</f>
        <v>100259</v>
      </c>
      <c r="I177" s="114">
        <f t="shared" si="4"/>
        <v>0.84567660015022028</v>
      </c>
      <c r="J177" s="115">
        <f t="shared" si="5"/>
        <v>3.3241005794990972</v>
      </c>
    </row>
    <row r="178" spans="1:25" ht="24.75" x14ac:dyDescent="0.25">
      <c r="A178" s="45">
        <v>32</v>
      </c>
      <c r="B178" s="58" t="s">
        <v>56</v>
      </c>
      <c r="C178" s="51">
        <v>821100</v>
      </c>
      <c r="D178" s="89">
        <v>0</v>
      </c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25" x14ac:dyDescent="0.25">
      <c r="A179" s="39">
        <v>33</v>
      </c>
      <c r="B179" s="50" t="s">
        <v>57</v>
      </c>
      <c r="C179" s="51">
        <v>821200</v>
      </c>
      <c r="D179" s="89">
        <v>0</v>
      </c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25" x14ac:dyDescent="0.25">
      <c r="A180" s="122">
        <v>34</v>
      </c>
      <c r="B180" s="108" t="s">
        <v>58</v>
      </c>
      <c r="C180" s="109">
        <v>821300</v>
      </c>
      <c r="D180" s="124">
        <f>SUM(D181:D194)</f>
        <v>300000</v>
      </c>
      <c r="E180" s="124">
        <f>SUM(E181:E194)</f>
        <v>55088</v>
      </c>
      <c r="F180" s="125">
        <f t="shared" si="3"/>
        <v>355088</v>
      </c>
      <c r="G180" s="126">
        <f>SUM(G181:G194)</f>
        <v>297216</v>
      </c>
      <c r="H180" s="113">
        <f>SUM(H181:H194)</f>
        <v>95774</v>
      </c>
      <c r="I180" s="114">
        <f t="shared" si="4"/>
        <v>0.83702068219708914</v>
      </c>
      <c r="J180" s="115">
        <f t="shared" si="5"/>
        <v>3.1033056988326684</v>
      </c>
    </row>
    <row r="181" spans="1:25" x14ac:dyDescent="0.25">
      <c r="A181" s="45"/>
      <c r="B181" s="140" t="s">
        <v>212</v>
      </c>
      <c r="C181" s="135">
        <v>821311</v>
      </c>
      <c r="D181" s="161">
        <v>32700</v>
      </c>
      <c r="E181" s="161">
        <v>0</v>
      </c>
      <c r="F181" s="162">
        <f t="shared" si="3"/>
        <v>32700</v>
      </c>
      <c r="G181" s="85">
        <v>20346</v>
      </c>
      <c r="H181" s="85">
        <v>0</v>
      </c>
      <c r="I181" s="128">
        <f t="shared" si="4"/>
        <v>0.62220183486238534</v>
      </c>
      <c r="J181" s="129" t="e">
        <f t="shared" si="5"/>
        <v>#DIV/0!</v>
      </c>
    </row>
    <row r="182" spans="1:25" x14ac:dyDescent="0.25">
      <c r="A182" s="45"/>
      <c r="B182" s="140" t="s">
        <v>213</v>
      </c>
      <c r="C182" s="135">
        <v>821312</v>
      </c>
      <c r="D182" s="161">
        <v>66700</v>
      </c>
      <c r="E182" s="161">
        <v>35200</v>
      </c>
      <c r="F182" s="162">
        <f t="shared" si="3"/>
        <v>101900</v>
      </c>
      <c r="G182" s="85">
        <v>60358</v>
      </c>
      <c r="H182" s="85">
        <v>47165</v>
      </c>
      <c r="I182" s="128">
        <f t="shared" si="4"/>
        <v>0.59232580961727188</v>
      </c>
      <c r="J182" s="129">
        <f t="shared" si="5"/>
        <v>1.2797201314534083</v>
      </c>
    </row>
    <row r="183" spans="1:25" x14ac:dyDescent="0.25">
      <c r="A183" s="45"/>
      <c r="B183" s="140" t="s">
        <v>214</v>
      </c>
      <c r="C183" s="135">
        <v>821313</v>
      </c>
      <c r="D183" s="161">
        <v>174200</v>
      </c>
      <c r="E183" s="161">
        <v>12500</v>
      </c>
      <c r="F183" s="162">
        <f t="shared" si="3"/>
        <v>186700</v>
      </c>
      <c r="G183" s="85">
        <v>183847</v>
      </c>
      <c r="H183" s="85">
        <v>27695</v>
      </c>
      <c r="I183" s="128">
        <f t="shared" si="4"/>
        <v>0.9847188002142474</v>
      </c>
      <c r="J183" s="129">
        <f t="shared" si="5"/>
        <v>6.6382740566889327</v>
      </c>
    </row>
    <row r="184" spans="1:25" x14ac:dyDescent="0.25">
      <c r="A184" s="45"/>
      <c r="B184" s="140" t="s">
        <v>215</v>
      </c>
      <c r="C184" s="135">
        <v>821314</v>
      </c>
      <c r="D184" s="161">
        <v>0</v>
      </c>
      <c r="E184" s="161"/>
      <c r="F184" s="162">
        <f t="shared" si="3"/>
        <v>0</v>
      </c>
      <c r="G184" s="85"/>
      <c r="H184" s="85"/>
      <c r="I184" s="128" t="e">
        <f t="shared" si="4"/>
        <v>#DIV/0!</v>
      </c>
      <c r="J184" s="129" t="e">
        <f t="shared" si="5"/>
        <v>#DIV/0!</v>
      </c>
    </row>
    <row r="185" spans="1:25" x14ac:dyDescent="0.25">
      <c r="A185" s="45"/>
      <c r="B185" s="140" t="s">
        <v>216</v>
      </c>
      <c r="C185" s="135">
        <v>821319</v>
      </c>
      <c r="D185" s="161">
        <v>0</v>
      </c>
      <c r="E185" s="161"/>
      <c r="F185" s="162">
        <f t="shared" si="3"/>
        <v>0</v>
      </c>
      <c r="G185" s="85"/>
      <c r="H185" s="85">
        <v>0</v>
      </c>
      <c r="I185" s="128" t="e">
        <f t="shared" si="4"/>
        <v>#DIV/0!</v>
      </c>
      <c r="J185" s="129" t="e">
        <f t="shared" si="5"/>
        <v>#DIV/0!</v>
      </c>
    </row>
    <row r="186" spans="1:25" x14ac:dyDescent="0.25">
      <c r="A186" s="45"/>
      <c r="B186" s="140" t="s">
        <v>217</v>
      </c>
      <c r="C186" s="181">
        <v>821321</v>
      </c>
      <c r="D186" s="182">
        <v>20000</v>
      </c>
      <c r="E186" s="182">
        <v>5088</v>
      </c>
      <c r="F186" s="183">
        <f t="shared" si="3"/>
        <v>25088</v>
      </c>
      <c r="G186" s="184">
        <v>24300</v>
      </c>
      <c r="H186" s="184">
        <v>0</v>
      </c>
      <c r="I186" s="185">
        <f t="shared" si="4"/>
        <v>0.96859056122448983</v>
      </c>
      <c r="J186" s="186" t="e">
        <f t="shared" si="5"/>
        <v>#DIV/0!</v>
      </c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</row>
    <row r="187" spans="1:25" x14ac:dyDescent="0.25">
      <c r="A187" s="45"/>
      <c r="B187" s="140" t="s">
        <v>218</v>
      </c>
      <c r="C187" s="135">
        <v>821329</v>
      </c>
      <c r="D187" s="161">
        <v>0</v>
      </c>
      <c r="E187" s="161"/>
      <c r="F187" s="162">
        <f t="shared" si="3"/>
        <v>0</v>
      </c>
      <c r="G187" s="85"/>
      <c r="H187" s="85">
        <v>0</v>
      </c>
      <c r="I187" s="128" t="e">
        <f t="shared" si="4"/>
        <v>#DIV/0!</v>
      </c>
      <c r="J187" s="129" t="e">
        <f t="shared" si="5"/>
        <v>#DIV/0!</v>
      </c>
      <c r="K187" s="130"/>
      <c r="L187" s="130"/>
      <c r="M187" s="130"/>
      <c r="N187" s="130"/>
      <c r="O187" s="130"/>
      <c r="P187" s="130"/>
      <c r="Q187" s="130"/>
      <c r="R187" s="130"/>
    </row>
    <row r="188" spans="1:25" x14ac:dyDescent="0.25">
      <c r="A188" s="45"/>
      <c r="B188" s="140" t="s">
        <v>219</v>
      </c>
      <c r="C188" s="135">
        <v>821334</v>
      </c>
      <c r="D188" s="161">
        <v>0</v>
      </c>
      <c r="E188" s="161"/>
      <c r="F188" s="162">
        <f t="shared" si="3"/>
        <v>0</v>
      </c>
      <c r="G188" s="85"/>
      <c r="H188" s="85">
        <v>0</v>
      </c>
      <c r="I188" s="128" t="e">
        <f t="shared" si="4"/>
        <v>#DIV/0!</v>
      </c>
      <c r="J188" s="129" t="e">
        <f t="shared" si="5"/>
        <v>#DIV/0!</v>
      </c>
    </row>
    <row r="189" spans="1:25" x14ac:dyDescent="0.25">
      <c r="A189" s="45"/>
      <c r="B189" s="140" t="s">
        <v>220</v>
      </c>
      <c r="C189" s="135">
        <v>821341</v>
      </c>
      <c r="D189" s="161">
        <v>0</v>
      </c>
      <c r="E189" s="161"/>
      <c r="F189" s="162">
        <f t="shared" si="3"/>
        <v>0</v>
      </c>
      <c r="G189" s="85"/>
      <c r="H189" s="85">
        <v>16965</v>
      </c>
      <c r="I189" s="128" t="e">
        <f t="shared" si="4"/>
        <v>#DIV/0!</v>
      </c>
      <c r="J189" s="129">
        <f t="shared" si="5"/>
        <v>0</v>
      </c>
      <c r="U189" s="130"/>
    </row>
    <row r="190" spans="1:25" x14ac:dyDescent="0.25">
      <c r="A190" s="45"/>
      <c r="B190" s="140" t="s">
        <v>221</v>
      </c>
      <c r="C190" s="135">
        <v>821372</v>
      </c>
      <c r="D190" s="161">
        <v>0</v>
      </c>
      <c r="E190" s="161"/>
      <c r="F190" s="162">
        <f t="shared" si="3"/>
        <v>0</v>
      </c>
      <c r="G190" s="85"/>
      <c r="H190" s="85">
        <v>0</v>
      </c>
      <c r="I190" s="128" t="e">
        <f t="shared" si="4"/>
        <v>#DIV/0!</v>
      </c>
      <c r="J190" s="129" t="e">
        <f t="shared" si="5"/>
        <v>#DIV/0!</v>
      </c>
    </row>
    <row r="191" spans="1:25" x14ac:dyDescent="0.25">
      <c r="A191" s="45"/>
      <c r="B191" s="140" t="s">
        <v>222</v>
      </c>
      <c r="C191" s="135">
        <v>821361</v>
      </c>
      <c r="D191" s="161">
        <v>0</v>
      </c>
      <c r="E191" s="161"/>
      <c r="F191" s="162">
        <f t="shared" si="3"/>
        <v>0</v>
      </c>
      <c r="G191" s="85"/>
      <c r="H191" s="85">
        <v>0</v>
      </c>
      <c r="I191" s="128" t="e">
        <f t="shared" si="4"/>
        <v>#DIV/0!</v>
      </c>
      <c r="J191" s="129" t="e">
        <f t="shared" si="5"/>
        <v>#DIV/0!</v>
      </c>
    </row>
    <row r="192" spans="1:25" x14ac:dyDescent="0.25">
      <c r="A192" s="45"/>
      <c r="B192" s="140" t="s">
        <v>223</v>
      </c>
      <c r="C192" s="135">
        <v>821371</v>
      </c>
      <c r="D192" s="161">
        <v>0</v>
      </c>
      <c r="E192" s="161"/>
      <c r="F192" s="162">
        <f t="shared" si="3"/>
        <v>0</v>
      </c>
      <c r="G192" s="85"/>
      <c r="H192" s="85">
        <v>2991</v>
      </c>
      <c r="I192" s="128" t="e">
        <f t="shared" si="4"/>
        <v>#DIV/0!</v>
      </c>
      <c r="J192" s="129">
        <f t="shared" si="5"/>
        <v>0</v>
      </c>
    </row>
    <row r="193" spans="1:10" x14ac:dyDescent="0.25">
      <c r="A193" s="45"/>
      <c r="B193" s="140" t="s">
        <v>224</v>
      </c>
      <c r="C193" s="135">
        <v>821399</v>
      </c>
      <c r="D193" s="161">
        <v>6400</v>
      </c>
      <c r="E193" s="161">
        <v>2300</v>
      </c>
      <c r="F193" s="162">
        <f t="shared" si="3"/>
        <v>8700</v>
      </c>
      <c r="G193" s="85">
        <v>8365</v>
      </c>
      <c r="H193" s="85">
        <v>958</v>
      </c>
      <c r="I193" s="128">
        <f t="shared" si="4"/>
        <v>0.96149425287356327</v>
      </c>
      <c r="J193" s="129">
        <f t="shared" si="5"/>
        <v>8.7317327766179549</v>
      </c>
    </row>
    <row r="194" spans="1:10" x14ac:dyDescent="0.25">
      <c r="A194" s="45"/>
      <c r="B194" s="50"/>
      <c r="C194" s="51"/>
      <c r="D194" s="161"/>
      <c r="E194" s="161"/>
      <c r="F194" s="164"/>
      <c r="G194" s="85"/>
      <c r="H194" s="85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161">
        <v>0</v>
      </c>
      <c r="E195" s="161"/>
      <c r="F195" s="164">
        <f t="shared" si="3"/>
        <v>0</v>
      </c>
      <c r="G195" s="85"/>
      <c r="H195" s="85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39000</v>
      </c>
      <c r="E196" s="124">
        <f>SUM(E197)</f>
        <v>0</v>
      </c>
      <c r="F196" s="125">
        <f t="shared" si="3"/>
        <v>39000</v>
      </c>
      <c r="G196" s="187">
        <f>SUM(G197)</f>
        <v>36055</v>
      </c>
      <c r="H196" s="113">
        <f>SUM(H197)</f>
        <v>4485</v>
      </c>
      <c r="I196" s="114">
        <f t="shared" si="4"/>
        <v>0.92448717948717951</v>
      </c>
      <c r="J196" s="115">
        <f t="shared" si="5"/>
        <v>8.0390189520624311</v>
      </c>
    </row>
    <row r="197" spans="1:10" x14ac:dyDescent="0.25">
      <c r="A197" s="45"/>
      <c r="B197" s="141" t="s">
        <v>225</v>
      </c>
      <c r="C197" s="138">
        <v>821512</v>
      </c>
      <c r="D197" s="161">
        <v>39000</v>
      </c>
      <c r="E197" s="161">
        <v>0</v>
      </c>
      <c r="F197" s="164"/>
      <c r="G197" s="158">
        <v>36055</v>
      </c>
      <c r="H197" s="163">
        <v>4485</v>
      </c>
      <c r="I197" s="128" t="e">
        <f t="shared" si="4"/>
        <v>#DIV/0!</v>
      </c>
      <c r="J197" s="129">
        <f t="shared" si="5"/>
        <v>8.0390189520624311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161">
        <v>50000</v>
      </c>
      <c r="E198" s="161">
        <v>-50000</v>
      </c>
      <c r="F198" s="164">
        <v>0</v>
      </c>
      <c r="G198" s="158"/>
      <c r="H198" s="163">
        <v>0</v>
      </c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164">
        <f>SUM(D200:D202)</f>
        <v>0</v>
      </c>
      <c r="E199" s="164">
        <f>SUM(E200:E202)</f>
        <v>0</v>
      </c>
      <c r="F199" s="164">
        <f t="shared" si="3"/>
        <v>0</v>
      </c>
      <c r="G199" s="164">
        <v>0</v>
      </c>
      <c r="H199" s="165"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161">
        <v>0</v>
      </c>
      <c r="E200" s="161">
        <v>0</v>
      </c>
      <c r="F200" s="164">
        <f t="shared" si="3"/>
        <v>0</v>
      </c>
      <c r="G200" s="158">
        <v>0</v>
      </c>
      <c r="H200" s="163">
        <v>0</v>
      </c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161">
        <v>0</v>
      </c>
      <c r="E201" s="161">
        <v>0</v>
      </c>
      <c r="F201" s="164">
        <f t="shared" si="3"/>
        <v>0</v>
      </c>
      <c r="G201" s="158">
        <v>0</v>
      </c>
      <c r="H201" s="163"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161">
        <v>0</v>
      </c>
      <c r="E202" s="161">
        <v>0</v>
      </c>
      <c r="F202" s="164">
        <f t="shared" si="3"/>
        <v>0</v>
      </c>
      <c r="G202" s="161"/>
      <c r="H202" s="166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67">
        <f>SUM(D204:D210)</f>
        <v>0</v>
      </c>
      <c r="E203" s="167">
        <f>SUM(E204:E210)</f>
        <v>0</v>
      </c>
      <c r="F203" s="167">
        <f t="shared" si="3"/>
        <v>0</v>
      </c>
      <c r="G203" s="168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161">
        <v>0</v>
      </c>
      <c r="E204" s="161">
        <v>0</v>
      </c>
      <c r="F204" s="164">
        <f t="shared" si="3"/>
        <v>0</v>
      </c>
      <c r="G204" s="166"/>
      <c r="H204" s="97">
        <v>0</v>
      </c>
      <c r="I204" s="114" t="e">
        <f t="shared" si="4"/>
        <v>#DIV/0!</v>
      </c>
      <c r="J204" s="115" t="e">
        <f t="shared" si="5"/>
        <v>#DIV/0!</v>
      </c>
    </row>
    <row r="205" spans="1:10" ht="36" x14ac:dyDescent="0.25">
      <c r="A205" s="45">
        <v>44</v>
      </c>
      <c r="B205" s="62" t="s">
        <v>68</v>
      </c>
      <c r="C205" s="55">
        <v>822200</v>
      </c>
      <c r="D205" s="161">
        <v>0</v>
      </c>
      <c r="E205" s="161">
        <v>0</v>
      </c>
      <c r="F205" s="164">
        <f t="shared" si="3"/>
        <v>0</v>
      </c>
      <c r="G205" s="166">
        <v>0</v>
      </c>
      <c r="H205" s="97">
        <v>0</v>
      </c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161">
        <v>0</v>
      </c>
      <c r="E206" s="161">
        <v>0</v>
      </c>
      <c r="F206" s="164">
        <f t="shared" si="3"/>
        <v>0</v>
      </c>
      <c r="G206" s="166">
        <v>0</v>
      </c>
      <c r="H206" s="97">
        <v>0</v>
      </c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161">
        <v>0</v>
      </c>
      <c r="E207" s="161">
        <v>0</v>
      </c>
      <c r="F207" s="164">
        <f t="shared" si="3"/>
        <v>0</v>
      </c>
      <c r="G207" s="166">
        <v>0</v>
      </c>
      <c r="H207" s="97" t="s">
        <v>243</v>
      </c>
      <c r="I207" s="114" t="e">
        <f t="shared" si="4"/>
        <v>#DIV/0!</v>
      </c>
      <c r="J207" s="115" t="e">
        <f t="shared" si="5"/>
        <v>#VALUE!</v>
      </c>
    </row>
    <row r="208" spans="1:10" ht="48.75" x14ac:dyDescent="0.25">
      <c r="A208" s="39">
        <v>47</v>
      </c>
      <c r="B208" s="63" t="s">
        <v>71</v>
      </c>
      <c r="C208" s="55">
        <v>822500</v>
      </c>
      <c r="D208" s="161">
        <v>0</v>
      </c>
      <c r="E208" s="161">
        <v>0</v>
      </c>
      <c r="F208" s="164">
        <f t="shared" si="3"/>
        <v>0</v>
      </c>
      <c r="G208" s="166">
        <v>0</v>
      </c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161">
        <v>0</v>
      </c>
      <c r="E209" s="161">
        <v>0</v>
      </c>
      <c r="F209" s="164">
        <f t="shared" si="3"/>
        <v>0</v>
      </c>
      <c r="G209" s="166">
        <v>0</v>
      </c>
      <c r="H209" s="97">
        <v>0</v>
      </c>
      <c r="I209" s="114" t="e">
        <f t="shared" si="4"/>
        <v>#DIV/0!</v>
      </c>
      <c r="J209" s="115" t="e">
        <f t="shared" si="5"/>
        <v>#DIV/0!</v>
      </c>
    </row>
    <row r="210" spans="1:10" ht="24" x14ac:dyDescent="0.25">
      <c r="A210" s="39">
        <v>49</v>
      </c>
      <c r="B210" s="62" t="s">
        <v>73</v>
      </c>
      <c r="C210" s="55">
        <v>822700</v>
      </c>
      <c r="D210" s="161">
        <v>0</v>
      </c>
      <c r="E210" s="161">
        <v>0</v>
      </c>
      <c r="F210" s="164">
        <f t="shared" si="3"/>
        <v>0</v>
      </c>
      <c r="G210" s="166">
        <v>0</v>
      </c>
      <c r="H210" s="97">
        <v>0</v>
      </c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67">
        <f>SUM(D212:D214)</f>
        <v>0</v>
      </c>
      <c r="E211" s="167">
        <f>SUM(E212:E214)</f>
        <v>0</v>
      </c>
      <c r="F211" s="167">
        <f t="shared" si="3"/>
        <v>0</v>
      </c>
      <c r="G211" s="168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161">
        <v>0</v>
      </c>
      <c r="E212" s="161">
        <v>0</v>
      </c>
      <c r="F212" s="164">
        <f t="shared" si="3"/>
        <v>0</v>
      </c>
      <c r="G212" s="166">
        <v>0</v>
      </c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161">
        <v>0</v>
      </c>
      <c r="E213" s="161">
        <v>0</v>
      </c>
      <c r="F213" s="164">
        <f t="shared" si="3"/>
        <v>0</v>
      </c>
      <c r="G213" s="166">
        <v>0</v>
      </c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161">
        <v>0</v>
      </c>
      <c r="E214" s="161">
        <v>0</v>
      </c>
      <c r="F214" s="164">
        <f t="shared" si="3"/>
        <v>0</v>
      </c>
      <c r="G214" s="166">
        <v>0</v>
      </c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17197000</v>
      </c>
      <c r="E216" s="42">
        <f>SUM(E17+E215)</f>
        <v>5088</v>
      </c>
      <c r="F216" s="42">
        <f>SUM(D216:E216)</f>
        <v>17202088</v>
      </c>
      <c r="G216" s="80">
        <f>SUM(G17+G215)</f>
        <v>15912236</v>
      </c>
      <c r="H216" s="42">
        <f>SUM(H17+H215)</f>
        <v>15239582</v>
      </c>
      <c r="I216" s="43">
        <f>SUM(G216/F216)</f>
        <v>0.92501770715275955</v>
      </c>
      <c r="J216" s="44">
        <f>SUM(G216/H216)</f>
        <v>1.0441386122007807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0"/>
      <c r="J219" s="180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selection activeCell="D14" sqref="D14"/>
    </sheetView>
  </sheetViews>
  <sheetFormatPr defaultRowHeight="15" x14ac:dyDescent="0.25"/>
  <cols>
    <col min="1" max="1" width="10.7109375" customWidth="1"/>
    <col min="2" max="2" width="30.7109375" customWidth="1"/>
    <col min="3" max="3" width="6.85546875" customWidth="1"/>
    <col min="4" max="4" width="11.42578125" customWidth="1"/>
    <col min="5" max="5" width="14.42578125" customWidth="1"/>
    <col min="6" max="6" width="11.42578125" customWidth="1"/>
    <col min="7" max="7" width="15.5703125" customWidth="1"/>
    <col min="8" max="8" width="13.5703125" customWidth="1"/>
    <col min="9" max="9" width="7.5703125" customWidth="1"/>
    <col min="10" max="10" width="8.425781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227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228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78" t="s">
        <v>12</v>
      </c>
      <c r="B12" s="178"/>
      <c r="C12" s="178"/>
      <c r="D12" s="178"/>
      <c r="E12" s="178"/>
      <c r="F12" s="178"/>
      <c r="G12" s="178"/>
      <c r="H12" s="178"/>
      <c r="I12" s="178"/>
      <c r="J12" s="178"/>
    </row>
    <row r="13" spans="1:10" ht="15.75" x14ac:dyDescent="0.25">
      <c r="A13" s="179" t="s">
        <v>250</v>
      </c>
      <c r="B13" s="179"/>
      <c r="C13" s="179"/>
      <c r="D13" s="179"/>
      <c r="E13" s="179"/>
      <c r="F13" s="179"/>
      <c r="G13" s="179"/>
      <c r="H13" s="179"/>
      <c r="I13" s="179"/>
      <c r="J13" s="179"/>
    </row>
    <row r="14" spans="1:10" x14ac:dyDescent="0.25">
      <c r="A14" s="26"/>
      <c r="B14" s="27"/>
      <c r="C14" s="27"/>
      <c r="D14" s="147" t="s">
        <v>226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0</v>
      </c>
      <c r="F17" s="42">
        <f t="shared" ref="F17:F37" si="0">SUM(D17:E17)</f>
        <v>0</v>
      </c>
      <c r="G17" s="80">
        <f>SUM(G18+G176+G203+G211)</f>
        <v>0</v>
      </c>
      <c r="H17" s="81">
        <v>0</v>
      </c>
      <c r="I17" s="43" t="e">
        <f t="shared" ref="I17:I80" si="1">SUM(G17/F17)</f>
        <v>#DIV/0!</v>
      </c>
      <c r="J17" s="44" t="e">
        <f t="shared" ref="J17:J80" si="2">SUM(G17/H17)</f>
        <v>#DIV/0!</v>
      </c>
    </row>
    <row r="18" spans="1:10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0</v>
      </c>
      <c r="F18" s="42">
        <f t="shared" si="0"/>
        <v>0</v>
      </c>
      <c r="G18" s="80">
        <f>SUM(G19+G56+G162+G172)</f>
        <v>0</v>
      </c>
      <c r="H18" s="81">
        <v>0</v>
      </c>
      <c r="I18" s="43" t="e">
        <f t="shared" si="1"/>
        <v>#DIV/0!</v>
      </c>
      <c r="J18" s="44" t="e">
        <f t="shared" si="2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0</v>
      </c>
      <c r="F19" s="82">
        <f t="shared" si="0"/>
        <v>0</v>
      </c>
      <c r="G19" s="83">
        <f>SUM(G20+G38)</f>
        <v>0</v>
      </c>
      <c r="H19" s="84">
        <f>SUM(H20+H38)</f>
        <v>0</v>
      </c>
      <c r="I19" s="48" t="e">
        <f t="shared" si="1"/>
        <v>#DIV/0!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0</v>
      </c>
      <c r="F20" s="111">
        <f t="shared" si="0"/>
        <v>0</v>
      </c>
      <c r="G20" s="112">
        <f>SUM(G21:G37)</f>
        <v>0</v>
      </c>
      <c r="H20" s="113">
        <f>SUM(H21:H37)</f>
        <v>0</v>
      </c>
      <c r="I20" s="114" t="e">
        <f t="shared" si="1"/>
        <v>#DIV/0!</v>
      </c>
      <c r="J20" s="115" t="e">
        <f t="shared" si="2"/>
        <v>#DIV/0!</v>
      </c>
    </row>
    <row r="21" spans="1:10" x14ac:dyDescent="0.25">
      <c r="A21" s="39"/>
      <c r="B21" s="134" t="s">
        <v>87</v>
      </c>
      <c r="C21" s="135">
        <v>611111</v>
      </c>
      <c r="D21" s="85"/>
      <c r="E21" s="142"/>
      <c r="F21" s="143">
        <f t="shared" si="0"/>
        <v>0</v>
      </c>
      <c r="G21" s="157"/>
      <c r="H21" s="144"/>
      <c r="I21" s="128" t="e">
        <f t="shared" si="1"/>
        <v>#DIV/0!</v>
      </c>
      <c r="J21" s="129" t="e">
        <f t="shared" si="2"/>
        <v>#DIV/0!</v>
      </c>
    </row>
    <row r="22" spans="1:10" x14ac:dyDescent="0.25">
      <c r="A22" s="39"/>
      <c r="B22" s="134" t="s">
        <v>88</v>
      </c>
      <c r="C22" s="135">
        <v>611112</v>
      </c>
      <c r="D22" s="85"/>
      <c r="E22" s="142"/>
      <c r="F22" s="143">
        <f t="shared" si="0"/>
        <v>0</v>
      </c>
      <c r="G22" s="157"/>
      <c r="H22" s="144"/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/>
      <c r="F23" s="143">
        <f t="shared" si="0"/>
        <v>0</v>
      </c>
      <c r="G23" s="157"/>
      <c r="H23" s="144"/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/>
      <c r="F24" s="143">
        <f t="shared" si="0"/>
        <v>0</v>
      </c>
      <c r="G24" s="157"/>
      <c r="H24" s="144"/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91</v>
      </c>
      <c r="C25" s="135">
        <v>611115</v>
      </c>
      <c r="D25" s="85"/>
      <c r="E25" s="142"/>
      <c r="F25" s="143">
        <f t="shared" si="0"/>
        <v>0</v>
      </c>
      <c r="G25" s="157"/>
      <c r="H25" s="144"/>
      <c r="I25" s="128" t="e">
        <f t="shared" si="1"/>
        <v>#DIV/0!</v>
      </c>
      <c r="J25" s="129" t="e">
        <f t="shared" si="2"/>
        <v>#DIV/0!</v>
      </c>
    </row>
    <row r="26" spans="1:10" x14ac:dyDescent="0.25">
      <c r="A26" s="39"/>
      <c r="B26" s="134" t="s">
        <v>92</v>
      </c>
      <c r="C26" s="135">
        <v>611116</v>
      </c>
      <c r="D26" s="85"/>
      <c r="E26" s="142"/>
      <c r="F26" s="143">
        <f t="shared" si="0"/>
        <v>0</v>
      </c>
      <c r="G26" s="157"/>
      <c r="H26" s="144"/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/>
      <c r="E27" s="142"/>
      <c r="F27" s="143">
        <f t="shared" si="0"/>
        <v>0</v>
      </c>
      <c r="G27" s="157"/>
      <c r="H27" s="144"/>
      <c r="I27" s="128" t="e">
        <f t="shared" si="1"/>
        <v>#DIV/0!</v>
      </c>
      <c r="J27" s="129" t="e">
        <f t="shared" si="2"/>
        <v>#DIV/0!</v>
      </c>
    </row>
    <row r="28" spans="1:10" x14ac:dyDescent="0.25">
      <c r="A28" s="39"/>
      <c r="B28" s="134" t="s">
        <v>94</v>
      </c>
      <c r="C28" s="135">
        <v>611118</v>
      </c>
      <c r="D28" s="85"/>
      <c r="E28" s="142"/>
      <c r="F28" s="143">
        <f t="shared" si="0"/>
        <v>0</v>
      </c>
      <c r="G28" s="157"/>
      <c r="H28" s="144"/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/>
      <c r="F29" s="143">
        <f t="shared" si="0"/>
        <v>0</v>
      </c>
      <c r="G29" s="157"/>
      <c r="H29" s="144"/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/>
      <c r="F30" s="143">
        <f t="shared" si="0"/>
        <v>0</v>
      </c>
      <c r="G30" s="157"/>
      <c r="H30" s="144"/>
      <c r="I30" s="128" t="e">
        <f t="shared" si="1"/>
        <v>#DIV/0!</v>
      </c>
      <c r="J30" s="129" t="e">
        <f t="shared" si="2"/>
        <v>#DIV/0!</v>
      </c>
    </row>
    <row r="31" spans="1:10" x14ac:dyDescent="0.25">
      <c r="A31" s="39"/>
      <c r="B31" s="134" t="s">
        <v>97</v>
      </c>
      <c r="C31" s="135">
        <v>611123</v>
      </c>
      <c r="D31" s="85"/>
      <c r="E31" s="142"/>
      <c r="F31" s="143">
        <f t="shared" si="0"/>
        <v>0</v>
      </c>
      <c r="G31" s="157"/>
      <c r="H31" s="144"/>
      <c r="I31" s="128" t="e">
        <f t="shared" si="1"/>
        <v>#DIV/0!</v>
      </c>
      <c r="J31" s="129" t="e">
        <f t="shared" si="2"/>
        <v>#DIV/0!</v>
      </c>
    </row>
    <row r="32" spans="1:10" x14ac:dyDescent="0.25">
      <c r="A32" s="39"/>
      <c r="B32" s="134" t="s">
        <v>98</v>
      </c>
      <c r="C32" s="135">
        <v>611124</v>
      </c>
      <c r="D32" s="85"/>
      <c r="E32" s="142"/>
      <c r="F32" s="143">
        <f t="shared" si="0"/>
        <v>0</v>
      </c>
      <c r="G32" s="157"/>
      <c r="H32" s="144"/>
      <c r="I32" s="128" t="e">
        <f t="shared" si="1"/>
        <v>#DIV/0!</v>
      </c>
      <c r="J32" s="129" t="e">
        <f t="shared" si="2"/>
        <v>#DIV/0!</v>
      </c>
    </row>
    <row r="33" spans="1:10" x14ac:dyDescent="0.25">
      <c r="A33" s="39"/>
      <c r="B33" s="134" t="s">
        <v>99</v>
      </c>
      <c r="C33" s="135">
        <v>611125</v>
      </c>
      <c r="D33" s="85"/>
      <c r="E33" s="142"/>
      <c r="F33" s="143">
        <f t="shared" si="0"/>
        <v>0</v>
      </c>
      <c r="G33" s="157"/>
      <c r="H33" s="144"/>
      <c r="I33" s="128" t="e">
        <f t="shared" si="1"/>
        <v>#DIV/0!</v>
      </c>
      <c r="J33" s="129" t="e">
        <f t="shared" si="2"/>
        <v>#DIV/0!</v>
      </c>
    </row>
    <row r="34" spans="1:10" x14ac:dyDescent="0.25">
      <c r="A34" s="39"/>
      <c r="B34" s="134" t="s">
        <v>100</v>
      </c>
      <c r="C34" s="135">
        <v>611126</v>
      </c>
      <c r="D34" s="85"/>
      <c r="E34" s="142"/>
      <c r="F34" s="143">
        <f t="shared" si="0"/>
        <v>0</v>
      </c>
      <c r="G34" s="157"/>
      <c r="H34" s="144"/>
      <c r="I34" s="128" t="e">
        <f t="shared" si="1"/>
        <v>#DIV/0!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/>
      <c r="E35" s="142"/>
      <c r="F35" s="143">
        <f t="shared" si="0"/>
        <v>0</v>
      </c>
      <c r="G35" s="157"/>
      <c r="H35" s="144"/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/>
      <c r="F36" s="143">
        <f t="shared" si="0"/>
        <v>0</v>
      </c>
      <c r="G36" s="157"/>
      <c r="H36" s="144"/>
      <c r="I36" s="128" t="e">
        <f t="shared" si="1"/>
        <v>#DIV/0!</v>
      </c>
      <c r="J36" s="129" t="e">
        <f t="shared" si="2"/>
        <v>#DIV/0!</v>
      </c>
    </row>
    <row r="37" spans="1:10" x14ac:dyDescent="0.25">
      <c r="A37" s="39"/>
      <c r="B37" s="134" t="s">
        <v>103</v>
      </c>
      <c r="C37" s="135">
        <v>611141</v>
      </c>
      <c r="D37" s="85"/>
      <c r="E37" s="142"/>
      <c r="F37" s="143">
        <f t="shared" si="0"/>
        <v>0</v>
      </c>
      <c r="G37" s="157">
        <v>0</v>
      </c>
      <c r="H37" s="144"/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0</v>
      </c>
      <c r="F38" s="111">
        <f t="shared" ref="F38:F215" si="3">SUM(D38:E38)</f>
        <v>0</v>
      </c>
      <c r="G38" s="112">
        <f>SUM(G39:G55)</f>
        <v>0</v>
      </c>
      <c r="H38" s="113">
        <f>SUM(H39+H40+H41+H42+H43+H44+H45+H46+H47+H48+H49+H50+H51+H52++H53+H54+H55)</f>
        <v>0</v>
      </c>
      <c r="I38" s="114" t="e">
        <f t="shared" si="1"/>
        <v>#DIV/0!</v>
      </c>
      <c r="J38" s="115" t="e">
        <f t="shared" si="2"/>
        <v>#DIV/0!</v>
      </c>
    </row>
    <row r="39" spans="1:10" x14ac:dyDescent="0.25">
      <c r="A39" s="45"/>
      <c r="B39" s="134" t="s">
        <v>104</v>
      </c>
      <c r="C39" s="135">
        <v>611211</v>
      </c>
      <c r="D39" s="85"/>
      <c r="E39" s="85"/>
      <c r="F39" s="143">
        <f t="shared" si="3"/>
        <v>0</v>
      </c>
      <c r="G39" s="98"/>
      <c r="H39" s="86"/>
      <c r="I39" s="128" t="e">
        <f t="shared" si="1"/>
        <v>#DIV/0!</v>
      </c>
      <c r="J39" s="129" t="e">
        <f t="shared" si="2"/>
        <v>#DIV/0!</v>
      </c>
    </row>
    <row r="40" spans="1:10" x14ac:dyDescent="0.25">
      <c r="A40" s="45"/>
      <c r="B40" s="134" t="s">
        <v>105</v>
      </c>
      <c r="C40" s="135">
        <v>611213</v>
      </c>
      <c r="D40" s="85"/>
      <c r="E40" s="85"/>
      <c r="F40" s="143">
        <f t="shared" si="3"/>
        <v>0</v>
      </c>
      <c r="G40" s="98"/>
      <c r="H40" s="86"/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/>
      <c r="F41" s="143">
        <f t="shared" si="3"/>
        <v>0</v>
      </c>
      <c r="G41" s="98"/>
      <c r="H41" s="86"/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/>
      <c r="F42" s="143">
        <f t="shared" si="3"/>
        <v>0</v>
      </c>
      <c r="G42" s="98"/>
      <c r="H42" s="86"/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/>
      <c r="F43" s="143">
        <f t="shared" si="3"/>
        <v>0</v>
      </c>
      <c r="G43" s="98"/>
      <c r="H43" s="86"/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109</v>
      </c>
      <c r="C44" s="135">
        <v>611224</v>
      </c>
      <c r="D44" s="85"/>
      <c r="E44" s="85"/>
      <c r="F44" s="143">
        <f t="shared" si="3"/>
        <v>0</v>
      </c>
      <c r="G44" s="98">
        <v>0</v>
      </c>
      <c r="H44" s="86"/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/>
      <c r="E45" s="85"/>
      <c r="F45" s="143">
        <f t="shared" si="3"/>
        <v>0</v>
      </c>
      <c r="G45" s="98">
        <v>0</v>
      </c>
      <c r="H45" s="86"/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/>
      <c r="F46" s="143">
        <f t="shared" si="3"/>
        <v>0</v>
      </c>
      <c r="G46" s="98">
        <v>0</v>
      </c>
      <c r="H46" s="86"/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/>
      <c r="F47" s="143">
        <f t="shared" si="3"/>
        <v>0</v>
      </c>
      <c r="G47" s="98">
        <v>0</v>
      </c>
      <c r="H47" s="86"/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98">
        <v>0</v>
      </c>
      <c r="H48" s="86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/>
      <c r="F49" s="143">
        <f t="shared" si="3"/>
        <v>0</v>
      </c>
      <c r="G49" s="98">
        <v>0</v>
      </c>
      <c r="H49" s="86"/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/>
      <c r="E50" s="85"/>
      <c r="F50" s="143">
        <f t="shared" si="3"/>
        <v>0</v>
      </c>
      <c r="G50" s="98">
        <v>0</v>
      </c>
      <c r="H50" s="86"/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/>
      <c r="E51" s="85"/>
      <c r="F51" s="143">
        <f t="shared" si="3"/>
        <v>0</v>
      </c>
      <c r="G51" s="98">
        <v>0</v>
      </c>
      <c r="H51" s="86"/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/>
      <c r="E52" s="85"/>
      <c r="F52" s="143">
        <f t="shared" si="3"/>
        <v>0</v>
      </c>
      <c r="G52" s="98">
        <v>0</v>
      </c>
      <c r="H52" s="86"/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/>
      <c r="E53" s="85"/>
      <c r="F53" s="143">
        <f t="shared" si="3"/>
        <v>0</v>
      </c>
      <c r="G53" s="98">
        <v>0</v>
      </c>
      <c r="H53" s="86"/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/>
      <c r="E54" s="85"/>
      <c r="F54" s="143">
        <f t="shared" si="3"/>
        <v>0</v>
      </c>
      <c r="G54" s="98">
        <v>0</v>
      </c>
      <c r="H54" s="86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/>
      <c r="E55" s="85"/>
      <c r="F55" s="143">
        <f t="shared" si="3"/>
        <v>0</v>
      </c>
      <c r="G55" s="98">
        <v>0</v>
      </c>
      <c r="H55" s="86"/>
      <c r="I55" s="128" t="e">
        <f t="shared" si="1"/>
        <v>#DIV/0!</v>
      </c>
      <c r="J55" s="129" t="e">
        <f t="shared" si="2"/>
        <v>#DIV/0!</v>
      </c>
    </row>
    <row r="56" spans="1:10" ht="24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3"/>
        <v>0</v>
      </c>
      <c r="G56" s="120">
        <f>SUM(G57+G72+G78+G88+G101+G108+G112+G122+G129)</f>
        <v>0</v>
      </c>
      <c r="H56" s="121">
        <v>0</v>
      </c>
      <c r="I56" s="114" t="e">
        <f t="shared" si="1"/>
        <v>#DIV/0!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/>
      <c r="F58" s="143">
        <f t="shared" si="3"/>
        <v>0</v>
      </c>
      <c r="G58" s="86">
        <v>0</v>
      </c>
      <c r="H58" s="127">
        <v>0</v>
      </c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>
        <v>0</v>
      </c>
      <c r="H59" s="127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>
        <v>0</v>
      </c>
      <c r="H60" s="127">
        <v>0</v>
      </c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>
        <v>0</v>
      </c>
      <c r="H61" s="127"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/>
      <c r="F62" s="143">
        <f t="shared" si="3"/>
        <v>0</v>
      </c>
      <c r="G62" s="86">
        <v>0</v>
      </c>
      <c r="H62" s="127">
        <v>0</v>
      </c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/>
      <c r="F63" s="143">
        <f t="shared" si="3"/>
        <v>0</v>
      </c>
      <c r="G63" s="86">
        <v>0</v>
      </c>
      <c r="H63" s="127">
        <v>0</v>
      </c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/>
      <c r="F64" s="143">
        <f t="shared" si="3"/>
        <v>0</v>
      </c>
      <c r="G64" s="86">
        <v>0</v>
      </c>
      <c r="H64" s="127">
        <v>0</v>
      </c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/>
      <c r="F65" s="143">
        <f t="shared" si="3"/>
        <v>0</v>
      </c>
      <c r="G65" s="86">
        <v>0</v>
      </c>
      <c r="H65" s="127">
        <v>0</v>
      </c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/>
      <c r="F66" s="143">
        <f t="shared" si="3"/>
        <v>0</v>
      </c>
      <c r="G66" s="86">
        <v>0</v>
      </c>
      <c r="H66" s="127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/>
      <c r="F67" s="143">
        <f t="shared" si="3"/>
        <v>0</v>
      </c>
      <c r="G67" s="86">
        <v>0</v>
      </c>
      <c r="H67" s="127">
        <v>0</v>
      </c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/>
      <c r="F68" s="143">
        <f t="shared" si="3"/>
        <v>0</v>
      </c>
      <c r="G68" s="86">
        <v>0</v>
      </c>
      <c r="H68" s="127"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/>
      <c r="F69" s="143">
        <f t="shared" si="3"/>
        <v>0</v>
      </c>
      <c r="G69" s="86">
        <v>0</v>
      </c>
      <c r="H69" s="127">
        <v>0</v>
      </c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/>
      <c r="F70" s="143">
        <f t="shared" si="3"/>
        <v>0</v>
      </c>
      <c r="G70" s="86">
        <v>0</v>
      </c>
      <c r="H70" s="127">
        <v>0</v>
      </c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/>
      <c r="F71" s="143">
        <f t="shared" si="3"/>
        <v>0</v>
      </c>
      <c r="G71" s="86">
        <v>0</v>
      </c>
      <c r="H71" s="127">
        <v>0</v>
      </c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>
        <v>0</v>
      </c>
      <c r="H73" s="87">
        <v>0</v>
      </c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/>
      <c r="F74" s="143">
        <f t="shared" si="3"/>
        <v>0</v>
      </c>
      <c r="G74" s="86">
        <v>0</v>
      </c>
      <c r="H74" s="87">
        <v>0</v>
      </c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/>
      <c r="F75" s="143">
        <f t="shared" si="3"/>
        <v>0</v>
      </c>
      <c r="G75" s="86">
        <v>0</v>
      </c>
      <c r="H75" s="87">
        <v>0</v>
      </c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/>
      <c r="F76" s="143">
        <f t="shared" si="3"/>
        <v>0</v>
      </c>
      <c r="G76" s="86">
        <v>0</v>
      </c>
      <c r="H76" s="87">
        <v>0</v>
      </c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>
        <v>0</v>
      </c>
      <c r="H77" s="87">
        <v>0</v>
      </c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/>
      <c r="F79" s="143">
        <f t="shared" si="3"/>
        <v>0</v>
      </c>
      <c r="G79" s="86">
        <v>0</v>
      </c>
      <c r="H79" s="87">
        <v>0</v>
      </c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/>
      <c r="F80" s="143">
        <f t="shared" si="3"/>
        <v>0</v>
      </c>
      <c r="G80" s="86">
        <v>0</v>
      </c>
      <c r="H80" s="87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/>
      <c r="E81" s="85"/>
      <c r="F81" s="143">
        <f t="shared" si="3"/>
        <v>0</v>
      </c>
      <c r="G81" s="86">
        <v>0</v>
      </c>
      <c r="H81" s="87">
        <v>0</v>
      </c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/>
      <c r="E82" s="85"/>
      <c r="F82" s="143">
        <f t="shared" si="3"/>
        <v>0</v>
      </c>
      <c r="G82" s="86">
        <v>0</v>
      </c>
      <c r="H82" s="87">
        <v>0</v>
      </c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/>
      <c r="E83" s="85"/>
      <c r="F83" s="143">
        <f t="shared" si="3"/>
        <v>0</v>
      </c>
      <c r="G83" s="86">
        <v>0</v>
      </c>
      <c r="H83" s="87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/>
      <c r="E84" s="85"/>
      <c r="F84" s="143">
        <f t="shared" si="3"/>
        <v>0</v>
      </c>
      <c r="G84" s="86">
        <v>0</v>
      </c>
      <c r="H84" s="87">
        <v>0</v>
      </c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/>
      <c r="E85" s="85"/>
      <c r="F85" s="143">
        <f t="shared" si="3"/>
        <v>0</v>
      </c>
      <c r="G85" s="86">
        <v>0</v>
      </c>
      <c r="H85" s="87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/>
      <c r="E86" s="85"/>
      <c r="F86" s="143">
        <f t="shared" si="3"/>
        <v>0</v>
      </c>
      <c r="G86" s="86">
        <v>0</v>
      </c>
      <c r="H86" s="87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/>
      <c r="E87" s="85"/>
      <c r="F87" s="143">
        <f t="shared" si="3"/>
        <v>0</v>
      </c>
      <c r="G87" s="86">
        <v>0</v>
      </c>
      <c r="H87" s="87">
        <v>0</v>
      </c>
      <c r="I87" s="128" t="e">
        <f t="shared" si="4"/>
        <v>#DIV/0!</v>
      </c>
      <c r="J87" s="129" t="e">
        <f t="shared" si="5"/>
        <v>#DIV/0!</v>
      </c>
    </row>
    <row r="88" spans="1:10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/>
      <c r="E89" s="85"/>
      <c r="F89" s="143">
        <f t="shared" si="3"/>
        <v>0</v>
      </c>
      <c r="G89" s="86">
        <v>0</v>
      </c>
      <c r="H89" s="127">
        <v>0</v>
      </c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/>
      <c r="E90" s="85"/>
      <c r="F90" s="143">
        <f t="shared" si="3"/>
        <v>0</v>
      </c>
      <c r="G90" s="86">
        <v>0</v>
      </c>
      <c r="H90" s="127">
        <v>0</v>
      </c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/>
      <c r="E91" s="85"/>
      <c r="F91" s="143">
        <f t="shared" si="3"/>
        <v>0</v>
      </c>
      <c r="G91" s="86">
        <v>0</v>
      </c>
      <c r="H91" s="127">
        <v>0</v>
      </c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/>
      <c r="E92" s="85"/>
      <c r="F92" s="143">
        <f t="shared" si="3"/>
        <v>0</v>
      </c>
      <c r="G92" s="86">
        <v>0</v>
      </c>
      <c r="H92" s="127">
        <v>0</v>
      </c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/>
      <c r="E93" s="85"/>
      <c r="F93" s="143">
        <f t="shared" si="3"/>
        <v>0</v>
      </c>
      <c r="G93" s="86">
        <v>0</v>
      </c>
      <c r="H93" s="127">
        <v>0</v>
      </c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/>
      <c r="E94" s="85"/>
      <c r="F94" s="143">
        <f t="shared" si="3"/>
        <v>0</v>
      </c>
      <c r="G94" s="86">
        <v>0</v>
      </c>
      <c r="H94" s="127">
        <v>0</v>
      </c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/>
      <c r="E95" s="85"/>
      <c r="F95" s="143">
        <f t="shared" si="3"/>
        <v>0</v>
      </c>
      <c r="G95" s="86">
        <v>0</v>
      </c>
      <c r="H95" s="127">
        <v>0</v>
      </c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/>
      <c r="E96" s="85"/>
      <c r="F96" s="143">
        <f t="shared" si="3"/>
        <v>0</v>
      </c>
      <c r="G96" s="86">
        <v>0</v>
      </c>
      <c r="H96" s="127">
        <v>0</v>
      </c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/>
      <c r="F97" s="143">
        <f t="shared" si="3"/>
        <v>0</v>
      </c>
      <c r="G97" s="86">
        <v>0</v>
      </c>
      <c r="H97" s="127">
        <v>0</v>
      </c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/>
      <c r="F98" s="143">
        <f t="shared" si="3"/>
        <v>0</v>
      </c>
      <c r="G98" s="86">
        <v>0</v>
      </c>
      <c r="H98" s="127">
        <v>0</v>
      </c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/>
      <c r="F99" s="143">
        <f t="shared" si="3"/>
        <v>0</v>
      </c>
      <c r="G99" s="86">
        <v>0</v>
      </c>
      <c r="H99" s="127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/>
      <c r="F100" s="143">
        <f t="shared" si="3"/>
        <v>0</v>
      </c>
      <c r="G100" s="86">
        <v>0</v>
      </c>
      <c r="H100" s="127">
        <v>0</v>
      </c>
      <c r="I100" s="128" t="e">
        <f t="shared" si="4"/>
        <v>#DIV/0!</v>
      </c>
      <c r="J100" s="129" t="e">
        <f t="shared" si="5"/>
        <v>#DIV/0!</v>
      </c>
    </row>
    <row r="101" spans="1:10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/>
      <c r="F102" s="143">
        <f t="shared" si="3"/>
        <v>0</v>
      </c>
      <c r="G102" s="86">
        <v>0</v>
      </c>
      <c r="H102" s="127">
        <v>0</v>
      </c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/>
      <c r="F103" s="143">
        <f t="shared" si="3"/>
        <v>0</v>
      </c>
      <c r="G103" s="86">
        <v>0</v>
      </c>
      <c r="H103" s="127">
        <v>0</v>
      </c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/>
      <c r="F104" s="143">
        <f t="shared" si="3"/>
        <v>0</v>
      </c>
      <c r="G104" s="86">
        <v>0</v>
      </c>
      <c r="H104" s="127">
        <v>0</v>
      </c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/>
      <c r="F105" s="143">
        <f t="shared" si="3"/>
        <v>0</v>
      </c>
      <c r="G105" s="86">
        <v>0</v>
      </c>
      <c r="H105" s="127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/>
      <c r="F106" s="143">
        <f t="shared" si="3"/>
        <v>0</v>
      </c>
      <c r="G106" s="86">
        <v>0</v>
      </c>
      <c r="H106" s="127"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/>
      <c r="F107" s="143">
        <f t="shared" si="3"/>
        <v>0</v>
      </c>
      <c r="G107" s="86">
        <v>0</v>
      </c>
      <c r="H107" s="127">
        <v>0</v>
      </c>
      <c r="I107" s="128" t="e">
        <f t="shared" si="4"/>
        <v>#DIV/0!</v>
      </c>
      <c r="J107" s="129" t="e">
        <f t="shared" si="5"/>
        <v>#DIV/0!</v>
      </c>
    </row>
    <row r="108" spans="1:10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/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/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/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1" x14ac:dyDescent="0.25">
      <c r="A113" s="45"/>
      <c r="B113" s="134" t="s">
        <v>168</v>
      </c>
      <c r="C113" s="135">
        <v>613711</v>
      </c>
      <c r="D113" s="89"/>
      <c r="E113" s="89"/>
      <c r="F113" s="145">
        <f t="shared" si="3"/>
        <v>0</v>
      </c>
      <c r="G113" s="91">
        <v>0</v>
      </c>
      <c r="H113" s="127">
        <v>0</v>
      </c>
      <c r="I113" s="128" t="e">
        <f t="shared" si="4"/>
        <v>#DIV/0!</v>
      </c>
      <c r="J113" s="129" t="e">
        <f t="shared" si="5"/>
        <v>#DIV/0!</v>
      </c>
      <c r="K113" s="130"/>
    </row>
    <row r="114" spans="1:11" x14ac:dyDescent="0.25">
      <c r="A114" s="45"/>
      <c r="B114" s="134" t="s">
        <v>169</v>
      </c>
      <c r="C114" s="135">
        <v>613712</v>
      </c>
      <c r="D114" s="89"/>
      <c r="E114" s="89"/>
      <c r="F114" s="145">
        <f t="shared" si="3"/>
        <v>0</v>
      </c>
      <c r="G114" s="91">
        <v>0</v>
      </c>
      <c r="H114" s="127">
        <v>0</v>
      </c>
      <c r="I114" s="128" t="e">
        <f t="shared" si="4"/>
        <v>#DIV/0!</v>
      </c>
      <c r="J114" s="129" t="e">
        <f t="shared" si="5"/>
        <v>#DIV/0!</v>
      </c>
      <c r="K114" s="130"/>
    </row>
    <row r="115" spans="1:11" x14ac:dyDescent="0.25">
      <c r="A115" s="45"/>
      <c r="B115" s="134" t="s">
        <v>170</v>
      </c>
      <c r="C115" s="135">
        <v>613713</v>
      </c>
      <c r="D115" s="89"/>
      <c r="E115" s="89"/>
      <c r="F115" s="145">
        <f t="shared" si="3"/>
        <v>0</v>
      </c>
      <c r="G115" s="91">
        <v>0</v>
      </c>
      <c r="H115" s="127">
        <v>0</v>
      </c>
      <c r="I115" s="128" t="e">
        <f t="shared" si="4"/>
        <v>#DIV/0!</v>
      </c>
      <c r="J115" s="129" t="e">
        <f t="shared" si="5"/>
        <v>#DIV/0!</v>
      </c>
      <c r="K115" s="130"/>
    </row>
    <row r="116" spans="1:11" x14ac:dyDescent="0.25">
      <c r="A116" s="45"/>
      <c r="B116" s="134" t="s">
        <v>171</v>
      </c>
      <c r="C116" s="135">
        <v>613721</v>
      </c>
      <c r="D116" s="89"/>
      <c r="E116" s="89"/>
      <c r="F116" s="145">
        <f t="shared" si="3"/>
        <v>0</v>
      </c>
      <c r="G116" s="91">
        <v>0</v>
      </c>
      <c r="H116" s="127">
        <v>0</v>
      </c>
      <c r="I116" s="128" t="e">
        <f t="shared" si="4"/>
        <v>#DIV/0!</v>
      </c>
      <c r="J116" s="129" t="e">
        <f t="shared" si="5"/>
        <v>#DIV/0!</v>
      </c>
      <c r="K116" s="130"/>
    </row>
    <row r="117" spans="1:11" x14ac:dyDescent="0.25">
      <c r="A117" s="45"/>
      <c r="B117" s="134" t="s">
        <v>172</v>
      </c>
      <c r="C117" s="135">
        <v>613722</v>
      </c>
      <c r="D117" s="89"/>
      <c r="E117" s="89"/>
      <c r="F117" s="145">
        <f t="shared" si="3"/>
        <v>0</v>
      </c>
      <c r="G117" s="91">
        <v>0</v>
      </c>
      <c r="H117" s="127">
        <v>0</v>
      </c>
      <c r="I117" s="128" t="e">
        <f t="shared" si="4"/>
        <v>#DIV/0!</v>
      </c>
      <c r="J117" s="129" t="e">
        <f t="shared" si="5"/>
        <v>#DIV/0!</v>
      </c>
      <c r="K117" s="130"/>
    </row>
    <row r="118" spans="1:11" x14ac:dyDescent="0.25">
      <c r="A118" s="45"/>
      <c r="B118" s="134" t="s">
        <v>173</v>
      </c>
      <c r="C118" s="135">
        <v>613723</v>
      </c>
      <c r="D118" s="89"/>
      <c r="E118" s="89"/>
      <c r="F118" s="145">
        <f t="shared" si="3"/>
        <v>0</v>
      </c>
      <c r="G118" s="91">
        <v>0</v>
      </c>
      <c r="H118" s="127">
        <v>0</v>
      </c>
      <c r="I118" s="128" t="e">
        <f t="shared" si="4"/>
        <v>#DIV/0!</v>
      </c>
      <c r="J118" s="129" t="e">
        <f t="shared" si="5"/>
        <v>#DIV/0!</v>
      </c>
      <c r="K118" s="130"/>
    </row>
    <row r="119" spans="1:11" x14ac:dyDescent="0.25">
      <c r="A119" s="45"/>
      <c r="B119" s="134" t="s">
        <v>174</v>
      </c>
      <c r="C119" s="139">
        <v>613726</v>
      </c>
      <c r="D119" s="89"/>
      <c r="E119" s="89"/>
      <c r="F119" s="145">
        <f t="shared" si="3"/>
        <v>0</v>
      </c>
      <c r="G119" s="91">
        <v>0</v>
      </c>
      <c r="H119" s="127">
        <v>0</v>
      </c>
      <c r="I119" s="128" t="e">
        <f t="shared" si="4"/>
        <v>#DIV/0!</v>
      </c>
      <c r="J119" s="129" t="e">
        <f t="shared" si="5"/>
        <v>#DIV/0!</v>
      </c>
      <c r="K119" s="130"/>
    </row>
    <row r="120" spans="1:11" x14ac:dyDescent="0.25">
      <c r="A120" s="45"/>
      <c r="B120" s="134" t="s">
        <v>175</v>
      </c>
      <c r="C120" s="135">
        <v>613727</v>
      </c>
      <c r="D120" s="89"/>
      <c r="E120" s="89"/>
      <c r="F120" s="145">
        <f t="shared" si="3"/>
        <v>0</v>
      </c>
      <c r="G120" s="91">
        <v>0</v>
      </c>
      <c r="H120" s="127">
        <v>0</v>
      </c>
      <c r="I120" s="128" t="e">
        <f t="shared" si="4"/>
        <v>#DIV/0!</v>
      </c>
      <c r="J120" s="129" t="e">
        <f t="shared" si="5"/>
        <v>#DIV/0!</v>
      </c>
      <c r="K120" s="130"/>
    </row>
    <row r="121" spans="1:11" x14ac:dyDescent="0.25">
      <c r="A121" s="45"/>
      <c r="B121" s="134" t="s">
        <v>176</v>
      </c>
      <c r="C121" s="135">
        <v>613728</v>
      </c>
      <c r="D121" s="89"/>
      <c r="E121" s="89"/>
      <c r="F121" s="145">
        <f t="shared" si="3"/>
        <v>0</v>
      </c>
      <c r="G121" s="91">
        <v>0</v>
      </c>
      <c r="H121" s="127">
        <v>0</v>
      </c>
      <c r="I121" s="128" t="e">
        <f t="shared" si="4"/>
        <v>#DIV/0!</v>
      </c>
      <c r="J121" s="129" t="e">
        <f t="shared" si="5"/>
        <v>#DIV/0!</v>
      </c>
      <c r="K121" s="130"/>
    </row>
    <row r="122" spans="1:11" ht="24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1" x14ac:dyDescent="0.25">
      <c r="A123" s="39"/>
      <c r="B123" s="134" t="s">
        <v>177</v>
      </c>
      <c r="C123" s="135">
        <v>613811</v>
      </c>
      <c r="D123" s="89"/>
      <c r="E123" s="89"/>
      <c r="F123" s="145">
        <f t="shared" si="3"/>
        <v>0</v>
      </c>
      <c r="G123" s="91">
        <v>0</v>
      </c>
      <c r="H123" s="87">
        <v>0</v>
      </c>
      <c r="I123" s="128" t="e">
        <f t="shared" si="4"/>
        <v>#DIV/0!</v>
      </c>
      <c r="J123" s="129" t="e">
        <f t="shared" si="5"/>
        <v>#DIV/0!</v>
      </c>
    </row>
    <row r="124" spans="1:11" x14ac:dyDescent="0.25">
      <c r="A124" s="39"/>
      <c r="B124" s="134" t="s">
        <v>178</v>
      </c>
      <c r="C124" s="135">
        <v>613813</v>
      </c>
      <c r="D124" s="89"/>
      <c r="E124" s="89"/>
      <c r="F124" s="145">
        <f t="shared" si="3"/>
        <v>0</v>
      </c>
      <c r="G124" s="91">
        <v>0</v>
      </c>
      <c r="H124" s="87">
        <v>0</v>
      </c>
      <c r="I124" s="128" t="e">
        <f t="shared" si="4"/>
        <v>#DIV/0!</v>
      </c>
      <c r="J124" s="129" t="e">
        <f t="shared" si="5"/>
        <v>#DIV/0!</v>
      </c>
    </row>
    <row r="125" spans="1:11" x14ac:dyDescent="0.25">
      <c r="A125" s="39"/>
      <c r="B125" s="134" t="s">
        <v>179</v>
      </c>
      <c r="C125" s="135">
        <v>613814</v>
      </c>
      <c r="D125" s="89"/>
      <c r="E125" s="89"/>
      <c r="F125" s="145">
        <f t="shared" si="3"/>
        <v>0</v>
      </c>
      <c r="G125" s="91">
        <v>0</v>
      </c>
      <c r="H125" s="87">
        <v>0</v>
      </c>
      <c r="I125" s="128" t="e">
        <f t="shared" si="4"/>
        <v>#DIV/0!</v>
      </c>
      <c r="J125" s="129" t="e">
        <f t="shared" si="5"/>
        <v>#DIV/0!</v>
      </c>
    </row>
    <row r="126" spans="1:11" x14ac:dyDescent="0.25">
      <c r="A126" s="39"/>
      <c r="B126" s="134" t="s">
        <v>180</v>
      </c>
      <c r="C126" s="135">
        <v>613815</v>
      </c>
      <c r="D126" s="89"/>
      <c r="E126" s="89"/>
      <c r="F126" s="145">
        <f t="shared" si="3"/>
        <v>0</v>
      </c>
      <c r="G126" s="91">
        <v>0</v>
      </c>
      <c r="H126" s="87">
        <v>0</v>
      </c>
      <c r="I126" s="128" t="e">
        <f t="shared" si="4"/>
        <v>#DIV/0!</v>
      </c>
      <c r="J126" s="129" t="e">
        <f t="shared" si="5"/>
        <v>#DIV/0!</v>
      </c>
    </row>
    <row r="127" spans="1:11" x14ac:dyDescent="0.25">
      <c r="A127" s="39"/>
      <c r="B127" s="134" t="s">
        <v>181</v>
      </c>
      <c r="C127" s="135">
        <v>613821</v>
      </c>
      <c r="D127" s="89"/>
      <c r="E127" s="89"/>
      <c r="F127" s="145">
        <f t="shared" si="3"/>
        <v>0</v>
      </c>
      <c r="G127" s="91">
        <v>0</v>
      </c>
      <c r="H127" s="87">
        <v>0</v>
      </c>
      <c r="I127" s="128" t="e">
        <f t="shared" si="4"/>
        <v>#DIV/0!</v>
      </c>
      <c r="J127" s="129" t="e">
        <f t="shared" si="5"/>
        <v>#DIV/0!</v>
      </c>
    </row>
    <row r="128" spans="1:11" x14ac:dyDescent="0.25">
      <c r="A128" s="39"/>
      <c r="B128" s="134" t="s">
        <v>182</v>
      </c>
      <c r="C128" s="135">
        <v>613832</v>
      </c>
      <c r="D128" s="89"/>
      <c r="E128" s="89"/>
      <c r="F128" s="145">
        <f t="shared" si="3"/>
        <v>0</v>
      </c>
      <c r="G128" s="91">
        <v>0</v>
      </c>
      <c r="H128" s="87">
        <v>0</v>
      </c>
      <c r="I128" s="128" t="e">
        <f t="shared" si="4"/>
        <v>#DIV/0!</v>
      </c>
      <c r="J128" s="129" t="e">
        <f t="shared" si="5"/>
        <v>#DIV/0!</v>
      </c>
    </row>
    <row r="129" spans="1:10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SUM(E134+E141+E151)</f>
        <v>0</v>
      </c>
      <c r="F129" s="125">
        <f t="shared" si="3"/>
        <v>0</v>
      </c>
      <c r="G129" s="126">
        <f>SUM(G130:G161)</f>
        <v>0</v>
      </c>
      <c r="H129" s="113">
        <v>0</v>
      </c>
      <c r="I129" s="114" t="e">
        <f t="shared" si="4"/>
        <v>#DIV/0!</v>
      </c>
      <c r="J129" s="115" t="e">
        <f t="shared" si="5"/>
        <v>#DIV/0!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/>
      <c r="F130" s="145">
        <f t="shared" si="3"/>
        <v>0</v>
      </c>
      <c r="G130" s="91"/>
      <c r="H130" s="127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/>
      <c r="F131" s="145">
        <f t="shared" si="3"/>
        <v>0</v>
      </c>
      <c r="G131" s="91"/>
      <c r="H131" s="127">
        <v>0</v>
      </c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/>
      <c r="F132" s="145">
        <f t="shared" si="3"/>
        <v>0</v>
      </c>
      <c r="G132" s="91"/>
      <c r="H132" s="127"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/>
      <c r="F133" s="145">
        <f t="shared" si="3"/>
        <v>0</v>
      </c>
      <c r="G133" s="91"/>
      <c r="H133" s="127">
        <v>0</v>
      </c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/>
      <c r="F134" s="145">
        <f t="shared" si="3"/>
        <v>0</v>
      </c>
      <c r="G134" s="91"/>
      <c r="H134" s="127">
        <v>0</v>
      </c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/>
      <c r="F135" s="145">
        <f t="shared" si="3"/>
        <v>0</v>
      </c>
      <c r="G135" s="91"/>
      <c r="H135" s="127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/>
      <c r="F136" s="145">
        <f t="shared" si="3"/>
        <v>0</v>
      </c>
      <c r="G136" s="91"/>
      <c r="H136" s="127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/>
      <c r="F137" s="145">
        <f t="shared" si="3"/>
        <v>0</v>
      </c>
      <c r="G137" s="91"/>
      <c r="H137" s="127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/>
      <c r="F138" s="145">
        <f t="shared" si="3"/>
        <v>0</v>
      </c>
      <c r="G138" s="91"/>
      <c r="H138" s="127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/>
      <c r="F139" s="145">
        <f t="shared" si="3"/>
        <v>0</v>
      </c>
      <c r="G139" s="91"/>
      <c r="H139" s="127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/>
      <c r="F140" s="145">
        <f t="shared" si="3"/>
        <v>0</v>
      </c>
      <c r="G140" s="91"/>
      <c r="H140" s="127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/>
      <c r="F141" s="145">
        <f t="shared" si="3"/>
        <v>0</v>
      </c>
      <c r="G141" s="91"/>
      <c r="H141" s="127">
        <v>0</v>
      </c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91"/>
      <c r="H142" s="127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91"/>
      <c r="H143" s="127">
        <v>0</v>
      </c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/>
      <c r="F144" s="145">
        <f t="shared" si="3"/>
        <v>0</v>
      </c>
      <c r="G144" s="91"/>
      <c r="H144" s="127"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91"/>
      <c r="H145" s="127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91"/>
      <c r="H146" s="127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91"/>
      <c r="H147" s="127"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91"/>
      <c r="H148" s="127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91"/>
      <c r="H149" s="127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235</v>
      </c>
      <c r="C150" s="138">
        <v>613962</v>
      </c>
      <c r="D150" s="89"/>
      <c r="E150" s="89"/>
      <c r="F150" s="145">
        <f t="shared" si="3"/>
        <v>0</v>
      </c>
      <c r="G150" s="91"/>
      <c r="H150" s="127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91"/>
      <c r="H151" s="127"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91"/>
      <c r="H152" s="127"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91"/>
      <c r="H153" s="127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91"/>
      <c r="H154" s="127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91"/>
      <c r="H155" s="127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91"/>
      <c r="H156" s="127"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91"/>
      <c r="H157" s="127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91"/>
      <c r="H158" s="127">
        <v>0</v>
      </c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91"/>
      <c r="H159" s="127"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91"/>
      <c r="H160" s="127">
        <v>0</v>
      </c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>
        <v>0</v>
      </c>
      <c r="H161" s="127"/>
      <c r="I161" s="128" t="e">
        <f t="shared" si="4"/>
        <v>#DIV/0!</v>
      </c>
      <c r="J161" s="129" t="e">
        <f t="shared" si="5"/>
        <v>#DIV/0!</v>
      </c>
    </row>
    <row r="162" spans="1:10" ht="24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>
        <v>0</v>
      </c>
      <c r="H163" s="87">
        <v>0</v>
      </c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>
        <v>0</v>
      </c>
      <c r="H164" s="87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>
        <v>0</v>
      </c>
      <c r="H165" s="87">
        <v>0</v>
      </c>
      <c r="I165" s="114" t="e">
        <f t="shared" si="4"/>
        <v>#DIV/0!</v>
      </c>
      <c r="J165" s="115" t="e">
        <f t="shared" si="5"/>
        <v>#DIV/0!</v>
      </c>
    </row>
    <row r="166" spans="1:10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>
        <v>0</v>
      </c>
      <c r="H166" s="87">
        <v>0</v>
      </c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>
        <v>0</v>
      </c>
      <c r="H167" s="87">
        <v>0</v>
      </c>
      <c r="I167" s="114" t="e">
        <f t="shared" si="4"/>
        <v>#DIV/0!</v>
      </c>
      <c r="J167" s="115" t="e">
        <f t="shared" si="5"/>
        <v>#DIV/0!</v>
      </c>
    </row>
    <row r="168" spans="1:10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>
        <v>0</v>
      </c>
      <c r="H168" s="87">
        <v>0</v>
      </c>
      <c r="I168" s="114" t="e">
        <f t="shared" si="4"/>
        <v>#DIV/0!</v>
      </c>
      <c r="J168" s="115" t="e">
        <f t="shared" si="5"/>
        <v>#DIV/0!</v>
      </c>
    </row>
    <row r="169" spans="1:10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>
        <v>0</v>
      </c>
      <c r="H169" s="87">
        <v>0</v>
      </c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>
        <v>0</v>
      </c>
      <c r="H170" s="87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>
        <v>0</v>
      </c>
      <c r="H171" s="92">
        <v>0</v>
      </c>
      <c r="I171" s="114" t="e">
        <f t="shared" si="4"/>
        <v>#DIV/0!</v>
      </c>
      <c r="J171" s="115" t="e">
        <f t="shared" si="5"/>
        <v>#DIV/0!</v>
      </c>
    </row>
    <row r="172" spans="1:10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>
        <v>0</v>
      </c>
      <c r="H173" s="87">
        <v>0</v>
      </c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>
        <v>0</v>
      </c>
      <c r="H174" s="87">
        <v>0</v>
      </c>
      <c r="I174" s="114" t="e">
        <f t="shared" si="4"/>
        <v>#DIV/0!</v>
      </c>
      <c r="J174" s="115" t="e">
        <f t="shared" si="5"/>
        <v>#DIV/0!</v>
      </c>
    </row>
    <row r="175" spans="1:10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>
        <v>0</v>
      </c>
      <c r="H175" s="87">
        <v>0</v>
      </c>
      <c r="I175" s="114" t="e">
        <f t="shared" si="4"/>
        <v>#DIV/0!</v>
      </c>
      <c r="J175" s="115" t="e">
        <f t="shared" si="5"/>
        <v>#DIV/0!</v>
      </c>
    </row>
    <row r="176" spans="1:10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>
        <v>0</v>
      </c>
      <c r="H178" s="97">
        <v>0</v>
      </c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87">
        <v>0</v>
      </c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/>
      <c r="F181" s="145">
        <f t="shared" si="3"/>
        <v>0</v>
      </c>
      <c r="G181" s="91">
        <v>0</v>
      </c>
      <c r="H181" s="127"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/>
      <c r="F182" s="145">
        <f t="shared" si="3"/>
        <v>0</v>
      </c>
      <c r="G182" s="91">
        <v>0</v>
      </c>
      <c r="H182" s="127">
        <v>0</v>
      </c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/>
      <c r="F183" s="145">
        <f t="shared" si="3"/>
        <v>0</v>
      </c>
      <c r="G183" s="91">
        <v>0</v>
      </c>
      <c r="H183" s="127">
        <v>0</v>
      </c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/>
      <c r="F184" s="145">
        <f t="shared" si="3"/>
        <v>0</v>
      </c>
      <c r="G184" s="91">
        <v>0</v>
      </c>
      <c r="H184" s="127">
        <v>0</v>
      </c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/>
      <c r="F185" s="145">
        <f t="shared" si="3"/>
        <v>0</v>
      </c>
      <c r="G185" s="91">
        <v>0</v>
      </c>
      <c r="H185" s="127">
        <v>0</v>
      </c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/>
      <c r="F186" s="145">
        <f t="shared" si="3"/>
        <v>0</v>
      </c>
      <c r="G186" s="91">
        <v>0</v>
      </c>
      <c r="H186" s="127"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/>
      <c r="F187" s="145">
        <f t="shared" si="3"/>
        <v>0</v>
      </c>
      <c r="G187" s="91">
        <v>0</v>
      </c>
      <c r="H187" s="127"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/>
      <c r="F188" s="145">
        <f t="shared" si="3"/>
        <v>0</v>
      </c>
      <c r="G188" s="91">
        <v>0</v>
      </c>
      <c r="H188" s="127"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/>
      <c r="F189" s="145">
        <f t="shared" si="3"/>
        <v>0</v>
      </c>
      <c r="G189" s="91">
        <v>0</v>
      </c>
      <c r="H189" s="127"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/>
      <c r="F190" s="145">
        <f t="shared" si="3"/>
        <v>0</v>
      </c>
      <c r="G190" s="91">
        <v>0</v>
      </c>
      <c r="H190" s="127"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/>
      <c r="F191" s="145">
        <f t="shared" si="3"/>
        <v>0</v>
      </c>
      <c r="G191" s="91">
        <v>0</v>
      </c>
      <c r="H191" s="127">
        <v>0</v>
      </c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/>
      <c r="F192" s="145">
        <f t="shared" si="3"/>
        <v>0</v>
      </c>
      <c r="G192" s="91">
        <v>0</v>
      </c>
      <c r="H192" s="127"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/>
      <c r="F193" s="145">
        <f t="shared" si="3"/>
        <v>0</v>
      </c>
      <c r="G193" s="91">
        <v>0</v>
      </c>
      <c r="H193" s="127"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>
        <v>0</v>
      </c>
      <c r="H195" s="127">
        <v>0</v>
      </c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/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>
        <v>0</v>
      </c>
      <c r="H198" s="87"/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>
        <v>0</v>
      </c>
      <c r="H200" s="87"/>
      <c r="I200" s="114" t="e">
        <f t="shared" si="4"/>
        <v>#DIV/0!</v>
      </c>
      <c r="J200" s="115" t="e">
        <f t="shared" si="5"/>
        <v>#DIV/0!</v>
      </c>
    </row>
    <row r="201" spans="1:10" ht="24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>
        <v>0</v>
      </c>
      <c r="H201" s="87"/>
      <c r="I201" s="114" t="e">
        <f t="shared" si="4"/>
        <v>#DIV/0!</v>
      </c>
      <c r="J201" s="115" t="e">
        <f t="shared" si="5"/>
        <v>#DIV/0!</v>
      </c>
    </row>
    <row r="202" spans="1:10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97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>
        <v>0</v>
      </c>
      <c r="H204" s="97"/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>
        <v>0</v>
      </c>
      <c r="H205" s="97"/>
      <c r="I205" s="114" t="e">
        <f t="shared" si="4"/>
        <v>#DIV/0!</v>
      </c>
      <c r="J205" s="115" t="e">
        <f t="shared" si="5"/>
        <v>#DIV/0!</v>
      </c>
    </row>
    <row r="206" spans="1:10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>
        <v>0</v>
      </c>
      <c r="H206" s="97"/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>
        <v>0</v>
      </c>
      <c r="H207" s="97"/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>
        <v>0</v>
      </c>
      <c r="H208" s="97"/>
      <c r="I208" s="114" t="e">
        <f t="shared" si="4"/>
        <v>#DIV/0!</v>
      </c>
      <c r="J208" s="115" t="e">
        <f t="shared" si="5"/>
        <v>#DIV/0!</v>
      </c>
    </row>
    <row r="209" spans="1:10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>
        <v>0</v>
      </c>
      <c r="H209" s="97"/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>
        <v>0</v>
      </c>
      <c r="H210" s="97"/>
      <c r="I210" s="114" t="e">
        <f t="shared" si="4"/>
        <v>#DIV/0!</v>
      </c>
      <c r="J210" s="115" t="e">
        <f t="shared" si="5"/>
        <v>#DIV/0!</v>
      </c>
    </row>
    <row r="211" spans="1:10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>
        <v>0</v>
      </c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>
        <v>0</v>
      </c>
      <c r="H213" s="97"/>
      <c r="I213" s="114" t="e">
        <f t="shared" si="4"/>
        <v>#DIV/0!</v>
      </c>
      <c r="J213" s="115" t="e">
        <f t="shared" si="5"/>
        <v>#DIV/0!</v>
      </c>
    </row>
    <row r="214" spans="1:10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>
        <v>0</v>
      </c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0</v>
      </c>
      <c r="F216" s="42">
        <f>SUM(D216:E216)</f>
        <v>0</v>
      </c>
      <c r="G216" s="80">
        <f>SUM(G17+G215)</f>
        <v>0</v>
      </c>
      <c r="H216" s="42">
        <f>SUM(H17+H215)</f>
        <v>0</v>
      </c>
      <c r="I216" s="43" t="e">
        <f>SUM(G216/F216)</f>
        <v>#DIV/0!</v>
      </c>
      <c r="J216" s="44" t="e">
        <f>SUM(G216/H216)</f>
        <v>#DIV/0!</v>
      </c>
    </row>
    <row r="217" spans="1:10" x14ac:dyDescent="0.25">
      <c r="A217" s="68"/>
      <c r="B217" s="68" t="s">
        <v>239</v>
      </c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0"/>
      <c r="J219" s="180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abSelected="1" topLeftCell="A211" workbookViewId="0">
      <selection activeCell="P61" sqref="P61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241</v>
      </c>
      <c r="H6" s="105" t="s">
        <v>242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78" t="s">
        <v>12</v>
      </c>
      <c r="B12" s="178"/>
      <c r="C12" s="178"/>
      <c r="D12" s="178"/>
      <c r="E12" s="178"/>
      <c r="F12" s="178"/>
      <c r="G12" s="178"/>
      <c r="H12" s="178"/>
      <c r="I12" s="178"/>
      <c r="J12" s="178"/>
    </row>
    <row r="13" spans="1:10" ht="15.75" x14ac:dyDescent="0.25">
      <c r="A13" s="179" t="s">
        <v>253</v>
      </c>
      <c r="B13" s="179"/>
      <c r="C13" s="179"/>
      <c r="D13" s="179"/>
      <c r="E13" s="179"/>
      <c r="F13" s="179"/>
      <c r="G13" s="179"/>
      <c r="H13" s="179"/>
      <c r="I13" s="179"/>
      <c r="J13" s="179"/>
    </row>
    <row r="14" spans="1:10" x14ac:dyDescent="0.25">
      <c r="A14" s="26"/>
      <c r="B14" s="27"/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854476</v>
      </c>
      <c r="F17" s="42">
        <f t="shared" ref="F17:F37" si="0">SUM(D17:E17)</f>
        <v>854476</v>
      </c>
      <c r="G17" s="80">
        <f>SUM(G18+G176+G203+G211)</f>
        <v>620500</v>
      </c>
      <c r="H17" s="81">
        <f>SUM(H18+H176+H203+H211)</f>
        <v>449767</v>
      </c>
      <c r="I17" s="43">
        <f t="shared" ref="I17:I80" si="1">SUM(G17/F17)</f>
        <v>0.72617604239323286</v>
      </c>
      <c r="J17" s="44">
        <f t="shared" ref="J17:J80" si="2">SUM(G17/H17)</f>
        <v>1.3796032167766865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854476</v>
      </c>
      <c r="F18" s="42">
        <f t="shared" si="0"/>
        <v>854476</v>
      </c>
      <c r="G18" s="80">
        <f>SUM(G19+G56+G162+G172)</f>
        <v>620500</v>
      </c>
      <c r="H18" s="81">
        <f>SUM(H19+H56+H162+H172)</f>
        <v>449767</v>
      </c>
      <c r="I18" s="43">
        <f t="shared" si="1"/>
        <v>0.72617604239323286</v>
      </c>
      <c r="J18" s="44">
        <f t="shared" si="2"/>
        <v>1.3796032167766865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662801</v>
      </c>
      <c r="F19" s="82">
        <f t="shared" si="0"/>
        <v>662801</v>
      </c>
      <c r="G19" s="83">
        <v>476597</v>
      </c>
      <c r="H19" s="84">
        <v>304981</v>
      </c>
      <c r="I19" s="48">
        <f t="shared" si="1"/>
        <v>0.71906499839318283</v>
      </c>
      <c r="J19" s="49">
        <f t="shared" si="2"/>
        <v>1.56271046393054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SUM(E21+E22+E23+E24+E25+E26+E27+E28+E29+E30+E31+E32+E33+E34+E35+E36+E37)</f>
        <v>587370</v>
      </c>
      <c r="F20" s="111">
        <f t="shared" si="0"/>
        <v>587370</v>
      </c>
      <c r="G20" s="112">
        <v>445917</v>
      </c>
      <c r="H20" s="113">
        <v>281167</v>
      </c>
      <c r="I20" s="114">
        <f t="shared" si="1"/>
        <v>0.75917564737729204</v>
      </c>
      <c r="J20" s="115">
        <f t="shared" si="2"/>
        <v>1.5859506983394211</v>
      </c>
    </row>
    <row r="21" spans="1:10" x14ac:dyDescent="0.25">
      <c r="A21" s="39"/>
      <c r="B21" s="134" t="s">
        <v>87</v>
      </c>
      <c r="C21" s="135">
        <v>611111</v>
      </c>
      <c r="D21" s="85"/>
      <c r="E21" s="142">
        <v>300000</v>
      </c>
      <c r="F21" s="143">
        <f t="shared" si="0"/>
        <v>300000</v>
      </c>
      <c r="G21" s="157">
        <v>223567</v>
      </c>
      <c r="H21" s="157">
        <v>148219</v>
      </c>
      <c r="I21" s="128">
        <f t="shared" si="1"/>
        <v>0.74522333333333335</v>
      </c>
      <c r="J21" s="129">
        <f t="shared" si="2"/>
        <v>1.5083558788009634</v>
      </c>
    </row>
    <row r="22" spans="1:10" x14ac:dyDescent="0.25">
      <c r="A22" s="39"/>
      <c r="B22" s="134" t="s">
        <v>88</v>
      </c>
      <c r="C22" s="135">
        <v>611112</v>
      </c>
      <c r="D22" s="85"/>
      <c r="E22" s="142">
        <v>0</v>
      </c>
      <c r="F22" s="143">
        <f t="shared" si="0"/>
        <v>0</v>
      </c>
      <c r="G22" s="157">
        <v>0</v>
      </c>
      <c r="H22" s="15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>
        <v>0</v>
      </c>
      <c r="F23" s="143">
        <f t="shared" si="0"/>
        <v>0</v>
      </c>
      <c r="G23" s="157">
        <v>0</v>
      </c>
      <c r="H23" s="15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>
        <v>3000</v>
      </c>
      <c r="F24" s="143">
        <f t="shared" si="0"/>
        <v>3000</v>
      </c>
      <c r="G24" s="157">
        <v>4805</v>
      </c>
      <c r="H24" s="157">
        <v>1191</v>
      </c>
      <c r="I24" s="128">
        <f t="shared" si="1"/>
        <v>1.6016666666666666</v>
      </c>
      <c r="J24" s="129">
        <f t="shared" si="2"/>
        <v>4.0344248530646514</v>
      </c>
    </row>
    <row r="25" spans="1:10" x14ac:dyDescent="0.25">
      <c r="A25" s="39"/>
      <c r="B25" s="134" t="s">
        <v>91</v>
      </c>
      <c r="C25" s="135">
        <v>611115</v>
      </c>
      <c r="D25" s="85"/>
      <c r="E25" s="142">
        <v>26000</v>
      </c>
      <c r="F25" s="143">
        <f t="shared" si="0"/>
        <v>26000</v>
      </c>
      <c r="G25" s="157">
        <v>26980</v>
      </c>
      <c r="H25" s="157">
        <v>10823</v>
      </c>
      <c r="I25" s="128">
        <f t="shared" si="1"/>
        <v>1.0376923076923077</v>
      </c>
      <c r="J25" s="129">
        <f t="shared" si="2"/>
        <v>2.4928393236625705</v>
      </c>
    </row>
    <row r="26" spans="1:10" x14ac:dyDescent="0.25">
      <c r="A26" s="39"/>
      <c r="B26" s="134" t="s">
        <v>92</v>
      </c>
      <c r="C26" s="135">
        <v>611116</v>
      </c>
      <c r="D26" s="85"/>
      <c r="E26" s="142">
        <v>1000</v>
      </c>
      <c r="F26" s="143">
        <f t="shared" si="0"/>
        <v>1000</v>
      </c>
      <c r="G26" s="157">
        <v>163</v>
      </c>
      <c r="H26" s="157">
        <v>0</v>
      </c>
      <c r="I26" s="128">
        <f t="shared" si="1"/>
        <v>0.16300000000000001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/>
      <c r="E27" s="142">
        <v>14000</v>
      </c>
      <c r="F27" s="143">
        <f t="shared" si="0"/>
        <v>14000</v>
      </c>
      <c r="G27" s="157">
        <v>7633</v>
      </c>
      <c r="H27" s="157">
        <v>4173</v>
      </c>
      <c r="I27" s="128">
        <f t="shared" si="1"/>
        <v>0.54521428571428576</v>
      </c>
      <c r="J27" s="129">
        <f t="shared" si="2"/>
        <v>1.8291397076443805</v>
      </c>
    </row>
    <row r="28" spans="1:10" x14ac:dyDescent="0.25">
      <c r="A28" s="39"/>
      <c r="B28" s="134" t="s">
        <v>94</v>
      </c>
      <c r="C28" s="135">
        <v>611118</v>
      </c>
      <c r="D28" s="85"/>
      <c r="E28" s="142">
        <v>0</v>
      </c>
      <c r="F28" s="143">
        <f t="shared" si="0"/>
        <v>0</v>
      </c>
      <c r="G28" s="157">
        <v>0</v>
      </c>
      <c r="H28" s="15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>
        <v>0</v>
      </c>
      <c r="F29" s="143">
        <f t="shared" si="0"/>
        <v>0</v>
      </c>
      <c r="G29" s="157">
        <v>0</v>
      </c>
      <c r="H29" s="15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>
        <v>31000</v>
      </c>
      <c r="F30" s="143">
        <f t="shared" si="0"/>
        <v>31000</v>
      </c>
      <c r="G30" s="157">
        <v>22299</v>
      </c>
      <c r="H30" s="157">
        <v>14352</v>
      </c>
      <c r="I30" s="128">
        <f t="shared" si="1"/>
        <v>0.7193225806451613</v>
      </c>
      <c r="J30" s="129">
        <f t="shared" si="2"/>
        <v>1.5537207357859533</v>
      </c>
    </row>
    <row r="31" spans="1:10" x14ac:dyDescent="0.25">
      <c r="A31" s="39"/>
      <c r="B31" s="134" t="s">
        <v>97</v>
      </c>
      <c r="C31" s="135">
        <v>611123</v>
      </c>
      <c r="D31" s="85"/>
      <c r="E31" s="142">
        <v>118000</v>
      </c>
      <c r="F31" s="143">
        <f t="shared" si="0"/>
        <v>118000</v>
      </c>
      <c r="G31" s="157">
        <v>88829</v>
      </c>
      <c r="H31" s="157">
        <v>56596</v>
      </c>
      <c r="I31" s="128">
        <f t="shared" si="1"/>
        <v>0.75278813559322033</v>
      </c>
      <c r="J31" s="129">
        <f t="shared" si="2"/>
        <v>1.5695278818291045</v>
      </c>
    </row>
    <row r="32" spans="1:10" x14ac:dyDescent="0.25">
      <c r="A32" s="39"/>
      <c r="B32" s="134" t="s">
        <v>98</v>
      </c>
      <c r="C32" s="135">
        <v>611124</v>
      </c>
      <c r="D32" s="85"/>
      <c r="E32" s="142">
        <v>81000</v>
      </c>
      <c r="F32" s="143">
        <f t="shared" si="0"/>
        <v>81000</v>
      </c>
      <c r="G32" s="157">
        <v>61629</v>
      </c>
      <c r="H32" s="157">
        <v>39600</v>
      </c>
      <c r="I32" s="128">
        <f t="shared" si="1"/>
        <v>0.76085185185185189</v>
      </c>
      <c r="J32" s="129">
        <f t="shared" si="2"/>
        <v>1.5562878787878789</v>
      </c>
    </row>
    <row r="33" spans="1:10" x14ac:dyDescent="0.25">
      <c r="A33" s="39"/>
      <c r="B33" s="134" t="s">
        <v>99</v>
      </c>
      <c r="C33" s="135">
        <v>611125</v>
      </c>
      <c r="D33" s="85"/>
      <c r="E33" s="142">
        <v>8500</v>
      </c>
      <c r="F33" s="143">
        <f t="shared" si="0"/>
        <v>8500</v>
      </c>
      <c r="G33" s="157">
        <v>6391</v>
      </c>
      <c r="H33" s="157">
        <v>4446</v>
      </c>
      <c r="I33" s="128">
        <f t="shared" si="1"/>
        <v>0.75188235294117645</v>
      </c>
      <c r="J33" s="129">
        <f t="shared" si="2"/>
        <v>1.4374718848403059</v>
      </c>
    </row>
    <row r="34" spans="1:10" x14ac:dyDescent="0.25">
      <c r="A34" s="39"/>
      <c r="B34" s="134" t="s">
        <v>100</v>
      </c>
      <c r="C34" s="135">
        <v>611126</v>
      </c>
      <c r="D34" s="85"/>
      <c r="E34" s="142">
        <v>3600</v>
      </c>
      <c r="F34" s="143">
        <f t="shared" si="0"/>
        <v>3600</v>
      </c>
      <c r="G34" s="157">
        <v>2802</v>
      </c>
      <c r="H34" s="157">
        <v>1172</v>
      </c>
      <c r="I34" s="128">
        <f t="shared" si="1"/>
        <v>0.77833333333333332</v>
      </c>
      <c r="J34" s="129">
        <f t="shared" si="2"/>
        <v>2.3907849829351537</v>
      </c>
    </row>
    <row r="35" spans="1:10" x14ac:dyDescent="0.25">
      <c r="A35" s="39"/>
      <c r="B35" s="134" t="s">
        <v>101</v>
      </c>
      <c r="C35" s="135">
        <v>611127</v>
      </c>
      <c r="D35" s="85"/>
      <c r="E35" s="142">
        <v>0</v>
      </c>
      <c r="F35" s="143">
        <f t="shared" si="0"/>
        <v>0</v>
      </c>
      <c r="G35" s="157">
        <v>0</v>
      </c>
      <c r="H35" s="15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>
        <v>1270</v>
      </c>
      <c r="F36" s="143">
        <f t="shared" si="0"/>
        <v>1270</v>
      </c>
      <c r="G36" s="157">
        <v>819</v>
      </c>
      <c r="H36" s="157">
        <v>595</v>
      </c>
      <c r="I36" s="128">
        <f t="shared" si="1"/>
        <v>0.64488188976377958</v>
      </c>
      <c r="J36" s="129">
        <f t="shared" si="2"/>
        <v>1.3764705882352941</v>
      </c>
    </row>
    <row r="37" spans="1:10" x14ac:dyDescent="0.25">
      <c r="A37" s="39"/>
      <c r="B37" s="134" t="s">
        <v>103</v>
      </c>
      <c r="C37" s="135">
        <v>611141</v>
      </c>
      <c r="D37" s="85"/>
      <c r="E37" s="142">
        <v>0</v>
      </c>
      <c r="F37" s="143">
        <f t="shared" si="0"/>
        <v>0</v>
      </c>
      <c r="G37" s="157">
        <v>0</v>
      </c>
      <c r="H37" s="15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SUM(E39+E40+E41+E42+E43+E44+E45+E46+E47+E48+E49+E50+E51+E52+E53)</f>
        <v>75431</v>
      </c>
      <c r="F38" s="111">
        <f t="shared" ref="F38:F215" si="3">SUM(D38:E38)</f>
        <v>75431</v>
      </c>
      <c r="G38" s="112">
        <v>30680</v>
      </c>
      <c r="H38" s="113">
        <v>23814</v>
      </c>
      <c r="I38" s="114">
        <f t="shared" si="1"/>
        <v>0.40672932879055029</v>
      </c>
      <c r="J38" s="115">
        <f t="shared" si="2"/>
        <v>1.2883177962543042</v>
      </c>
    </row>
    <row r="39" spans="1:10" x14ac:dyDescent="0.25">
      <c r="A39" s="45"/>
      <c r="B39" s="134" t="s">
        <v>104</v>
      </c>
      <c r="C39" s="135">
        <v>611211</v>
      </c>
      <c r="D39" s="85"/>
      <c r="E39" s="85">
        <v>9000</v>
      </c>
      <c r="F39" s="143">
        <f t="shared" si="3"/>
        <v>9000</v>
      </c>
      <c r="G39" s="98">
        <v>5706</v>
      </c>
      <c r="H39" s="98">
        <v>4031</v>
      </c>
      <c r="I39" s="128">
        <f t="shared" si="1"/>
        <v>0.63400000000000001</v>
      </c>
      <c r="J39" s="129">
        <f t="shared" si="2"/>
        <v>1.4155296452493178</v>
      </c>
    </row>
    <row r="40" spans="1:10" x14ac:dyDescent="0.25">
      <c r="A40" s="45"/>
      <c r="B40" s="134" t="s">
        <v>105</v>
      </c>
      <c r="C40" s="135">
        <v>611213</v>
      </c>
      <c r="D40" s="85"/>
      <c r="E40" s="85">
        <v>0</v>
      </c>
      <c r="F40" s="143">
        <f t="shared" si="3"/>
        <v>0</v>
      </c>
      <c r="G40" s="98">
        <v>0</v>
      </c>
      <c r="H40" s="98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>
        <v>0</v>
      </c>
      <c r="F41" s="143">
        <f t="shared" si="3"/>
        <v>0</v>
      </c>
      <c r="G41" s="98">
        <v>0</v>
      </c>
      <c r="H41" s="98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>
        <v>0</v>
      </c>
      <c r="F42" s="143">
        <f t="shared" si="3"/>
        <v>0</v>
      </c>
      <c r="G42" s="98">
        <v>0</v>
      </c>
      <c r="H42" s="98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>
        <v>14000</v>
      </c>
      <c r="F43" s="143">
        <f t="shared" si="3"/>
        <v>14000</v>
      </c>
      <c r="G43" s="98">
        <v>7080</v>
      </c>
      <c r="H43" s="98">
        <v>6114</v>
      </c>
      <c r="I43" s="128">
        <f t="shared" si="1"/>
        <v>0.50571428571428567</v>
      </c>
      <c r="J43" s="129">
        <f t="shared" si="2"/>
        <v>1.1579980372914622</v>
      </c>
    </row>
    <row r="44" spans="1:10" x14ac:dyDescent="0.25">
      <c r="A44" s="45"/>
      <c r="B44" s="134" t="s">
        <v>109</v>
      </c>
      <c r="C44" s="135">
        <v>611224</v>
      </c>
      <c r="D44" s="85"/>
      <c r="E44" s="85">
        <v>33131</v>
      </c>
      <c r="F44" s="143">
        <f t="shared" si="3"/>
        <v>33131</v>
      </c>
      <c r="G44" s="98">
        <v>10762</v>
      </c>
      <c r="H44" s="98">
        <v>8414</v>
      </c>
      <c r="I44" s="128">
        <f t="shared" si="1"/>
        <v>0.32483172859255682</v>
      </c>
      <c r="J44" s="129">
        <f t="shared" si="2"/>
        <v>1.2790587116710246</v>
      </c>
    </row>
    <row r="45" spans="1:10" x14ac:dyDescent="0.25">
      <c r="A45" s="45"/>
      <c r="B45" s="134" t="s">
        <v>110</v>
      </c>
      <c r="C45" s="135">
        <v>611225</v>
      </c>
      <c r="D45" s="85"/>
      <c r="E45" s="85">
        <v>0</v>
      </c>
      <c r="F45" s="143">
        <f t="shared" si="3"/>
        <v>0</v>
      </c>
      <c r="G45" s="98">
        <v>0</v>
      </c>
      <c r="H45" s="98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>
        <v>0</v>
      </c>
      <c r="F46" s="143">
        <f t="shared" si="3"/>
        <v>0</v>
      </c>
      <c r="G46" s="98">
        <v>0</v>
      </c>
      <c r="H46" s="98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>
        <v>0</v>
      </c>
      <c r="F47" s="143">
        <f t="shared" si="3"/>
        <v>0</v>
      </c>
      <c r="G47" s="98">
        <v>0</v>
      </c>
      <c r="H47" s="98">
        <v>0</v>
      </c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>
        <v>0</v>
      </c>
      <c r="F48" s="143">
        <f t="shared" si="3"/>
        <v>0</v>
      </c>
      <c r="G48" s="98">
        <v>0</v>
      </c>
      <c r="H48" s="98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>
        <v>3000</v>
      </c>
      <c r="F49" s="143">
        <f t="shared" si="3"/>
        <v>3000</v>
      </c>
      <c r="G49" s="98">
        <v>1153</v>
      </c>
      <c r="H49" s="98">
        <v>843</v>
      </c>
      <c r="I49" s="128">
        <f t="shared" si="1"/>
        <v>0.38433333333333336</v>
      </c>
      <c r="J49" s="129">
        <f t="shared" si="2"/>
        <v>1.3677342823250296</v>
      </c>
    </row>
    <row r="50" spans="1:10" x14ac:dyDescent="0.25">
      <c r="A50" s="45"/>
      <c r="B50" s="134" t="s">
        <v>114</v>
      </c>
      <c r="C50" s="135">
        <v>611273</v>
      </c>
      <c r="D50" s="85"/>
      <c r="E50" s="85">
        <v>9000</v>
      </c>
      <c r="F50" s="143">
        <f t="shared" si="3"/>
        <v>9000</v>
      </c>
      <c r="G50" s="98">
        <v>3341</v>
      </c>
      <c r="H50" s="98">
        <v>2464</v>
      </c>
      <c r="I50" s="128">
        <f t="shared" si="1"/>
        <v>0.37122222222222223</v>
      </c>
      <c r="J50" s="129">
        <f t="shared" si="2"/>
        <v>1.3559253246753247</v>
      </c>
    </row>
    <row r="51" spans="1:10" x14ac:dyDescent="0.25">
      <c r="A51" s="45"/>
      <c r="B51" s="134" t="s">
        <v>115</v>
      </c>
      <c r="C51" s="135">
        <v>611274</v>
      </c>
      <c r="D51" s="85"/>
      <c r="E51" s="85">
        <v>6000</v>
      </c>
      <c r="F51" s="143">
        <f t="shared" si="3"/>
        <v>6000</v>
      </c>
      <c r="G51" s="98">
        <v>2231</v>
      </c>
      <c r="H51" s="98">
        <v>1653</v>
      </c>
      <c r="I51" s="128">
        <f t="shared" si="1"/>
        <v>0.37183333333333335</v>
      </c>
      <c r="J51" s="129">
        <f t="shared" si="2"/>
        <v>1.3496672716273441</v>
      </c>
    </row>
    <row r="52" spans="1:10" x14ac:dyDescent="0.25">
      <c r="A52" s="45"/>
      <c r="B52" s="134" t="s">
        <v>116</v>
      </c>
      <c r="C52" s="135">
        <v>611275</v>
      </c>
      <c r="D52" s="85"/>
      <c r="E52" s="85">
        <v>600</v>
      </c>
      <c r="F52" s="143">
        <f t="shared" si="3"/>
        <v>600</v>
      </c>
      <c r="G52" s="98">
        <v>185</v>
      </c>
      <c r="H52" s="98">
        <v>159</v>
      </c>
      <c r="I52" s="128">
        <f t="shared" si="1"/>
        <v>0.30833333333333335</v>
      </c>
      <c r="J52" s="129">
        <f t="shared" si="2"/>
        <v>1.1635220125786163</v>
      </c>
    </row>
    <row r="53" spans="1:10" x14ac:dyDescent="0.25">
      <c r="A53" s="45"/>
      <c r="B53" s="134" t="s">
        <v>117</v>
      </c>
      <c r="C53" s="135">
        <v>611276</v>
      </c>
      <c r="D53" s="85"/>
      <c r="E53" s="85">
        <v>700</v>
      </c>
      <c r="F53" s="143">
        <f t="shared" si="3"/>
        <v>700</v>
      </c>
      <c r="G53" s="98">
        <v>222</v>
      </c>
      <c r="H53" s="98">
        <v>136</v>
      </c>
      <c r="I53" s="128">
        <f t="shared" si="1"/>
        <v>0.31714285714285712</v>
      </c>
      <c r="J53" s="129">
        <f t="shared" si="2"/>
        <v>1.6323529411764706</v>
      </c>
    </row>
    <row r="54" spans="1:10" x14ac:dyDescent="0.25">
      <c r="A54" s="45"/>
      <c r="B54" s="134" t="s">
        <v>118</v>
      </c>
      <c r="C54" s="135">
        <v>611277</v>
      </c>
      <c r="D54" s="85"/>
      <c r="E54" s="85">
        <v>0</v>
      </c>
      <c r="F54" s="143">
        <f t="shared" si="3"/>
        <v>0</v>
      </c>
      <c r="G54" s="98"/>
      <c r="H54" s="98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/>
      <c r="E55" s="85">
        <v>0</v>
      </c>
      <c r="F55" s="143">
        <f t="shared" si="3"/>
        <v>0</v>
      </c>
      <c r="G55" s="98"/>
      <c r="H55" s="98"/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23">
        <v>6</v>
      </c>
      <c r="B56" s="189" t="s">
        <v>30</v>
      </c>
      <c r="C56" s="190">
        <v>613000</v>
      </c>
      <c r="D56" s="152">
        <f>SUM(D57+D72+D78+D88+D101+D108+D112+D122+D129)</f>
        <v>0</v>
      </c>
      <c r="E56" s="152">
        <f>SUM(E57+E72+E78+E88+E101+E108+E112+E122+E129)</f>
        <v>191675</v>
      </c>
      <c r="F56" s="152">
        <f t="shared" si="3"/>
        <v>191675</v>
      </c>
      <c r="G56" s="191">
        <f>SUM(G57+G72+G78+G88+G101+G108+G112+G122+G129)</f>
        <v>143903</v>
      </c>
      <c r="H56" s="192">
        <f>SUM(H57+H72+H78+H88+H101+H108+H112+H122+H129)</f>
        <v>144786</v>
      </c>
      <c r="I56" s="114">
        <f t="shared" si="1"/>
        <v>0.75076561888613536</v>
      </c>
      <c r="J56" s="115">
        <f t="shared" si="2"/>
        <v>0.99390134405260178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SUM(E58+E59+E60+E61+E62)</f>
        <v>1502</v>
      </c>
      <c r="F57" s="111">
        <f t="shared" si="3"/>
        <v>1502</v>
      </c>
      <c r="G57" s="112">
        <f>SUM(G58:G71)</f>
        <v>8</v>
      </c>
      <c r="H57" s="113">
        <f>SUM(H58:H71)</f>
        <v>0</v>
      </c>
      <c r="I57" s="114">
        <f t="shared" si="1"/>
        <v>5.3262316910785623E-3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>
        <v>0</v>
      </c>
      <c r="F58" s="143">
        <f t="shared" si="3"/>
        <v>0</v>
      </c>
      <c r="G58" s="86">
        <v>0</v>
      </c>
      <c r="H58" s="127"/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>
        <v>100</v>
      </c>
      <c r="F59" s="143">
        <f t="shared" si="3"/>
        <v>100</v>
      </c>
      <c r="G59" s="86">
        <v>0</v>
      </c>
      <c r="H59" s="127"/>
      <c r="I59" s="128">
        <f t="shared" si="1"/>
        <v>0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>
        <v>201</v>
      </c>
      <c r="F60" s="143">
        <f t="shared" si="3"/>
        <v>201</v>
      </c>
      <c r="G60" s="86">
        <v>0</v>
      </c>
      <c r="H60" s="127"/>
      <c r="I60" s="128">
        <f t="shared" si="1"/>
        <v>0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>
        <v>800</v>
      </c>
      <c r="F61" s="143">
        <f t="shared" si="3"/>
        <v>800</v>
      </c>
      <c r="G61" s="86">
        <v>0</v>
      </c>
      <c r="H61" s="127"/>
      <c r="I61" s="128">
        <f t="shared" si="1"/>
        <v>0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>
        <v>401</v>
      </c>
      <c r="F62" s="143">
        <f t="shared" si="3"/>
        <v>401</v>
      </c>
      <c r="G62" s="86">
        <v>8</v>
      </c>
      <c r="H62" s="127"/>
      <c r="I62" s="128">
        <f t="shared" si="1"/>
        <v>1.9950124688279301E-2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>
        <v>0</v>
      </c>
      <c r="F63" s="143">
        <f t="shared" si="3"/>
        <v>0</v>
      </c>
      <c r="G63" s="86">
        <v>0</v>
      </c>
      <c r="H63" s="127"/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>
        <v>0</v>
      </c>
      <c r="F64" s="143">
        <f t="shared" si="3"/>
        <v>0</v>
      </c>
      <c r="G64" s="86">
        <v>0</v>
      </c>
      <c r="H64" s="127"/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>
        <v>0</v>
      </c>
      <c r="F65" s="143">
        <f t="shared" si="3"/>
        <v>0</v>
      </c>
      <c r="G65" s="86">
        <v>0</v>
      </c>
      <c r="H65" s="127"/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>
        <v>0</v>
      </c>
      <c r="F66" s="143">
        <f t="shared" si="3"/>
        <v>0</v>
      </c>
      <c r="G66" s="86">
        <v>0</v>
      </c>
      <c r="H66" s="127"/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>
        <v>0</v>
      </c>
      <c r="F67" s="143">
        <f t="shared" si="3"/>
        <v>0</v>
      </c>
      <c r="G67" s="86">
        <v>0</v>
      </c>
      <c r="H67" s="127"/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>
        <v>0</v>
      </c>
      <c r="F68" s="143">
        <f t="shared" si="3"/>
        <v>0</v>
      </c>
      <c r="G68" s="86">
        <v>0</v>
      </c>
      <c r="H68" s="127"/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>
        <v>0</v>
      </c>
      <c r="F69" s="143">
        <f t="shared" si="3"/>
        <v>0</v>
      </c>
      <c r="G69" s="86">
        <v>0</v>
      </c>
      <c r="H69" s="127"/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>
        <v>0</v>
      </c>
      <c r="F70" s="143">
        <f t="shared" si="3"/>
        <v>0</v>
      </c>
      <c r="G70" s="86">
        <v>0</v>
      </c>
      <c r="H70" s="127"/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>
        <v>0</v>
      </c>
      <c r="F71" s="143">
        <f t="shared" si="3"/>
        <v>0</v>
      </c>
      <c r="G71" s="86">
        <v>0</v>
      </c>
      <c r="H71" s="127"/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SUM(E73+E74+E75+E76)</f>
        <v>620</v>
      </c>
      <c r="F72" s="111">
        <f t="shared" si="3"/>
        <v>620</v>
      </c>
      <c r="G72" s="112">
        <f>SUM(G73:G77)</f>
        <v>0</v>
      </c>
      <c r="H72" s="113">
        <f>SUM(H73:H77)</f>
        <v>0</v>
      </c>
      <c r="I72" s="114">
        <f t="shared" si="1"/>
        <v>0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>
        <v>620</v>
      </c>
      <c r="F73" s="143">
        <f t="shared" si="3"/>
        <v>620</v>
      </c>
      <c r="G73" s="86">
        <v>0</v>
      </c>
      <c r="H73" s="87"/>
      <c r="I73" s="128">
        <f t="shared" si="1"/>
        <v>0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>
        <v>0</v>
      </c>
      <c r="F74" s="143">
        <f t="shared" si="3"/>
        <v>0</v>
      </c>
      <c r="G74" s="86">
        <v>0</v>
      </c>
      <c r="H74" s="87"/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>
        <v>0</v>
      </c>
      <c r="F75" s="143">
        <f t="shared" si="3"/>
        <v>0</v>
      </c>
      <c r="G75" s="86">
        <v>0</v>
      </c>
      <c r="H75" s="87"/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>
        <v>0</v>
      </c>
      <c r="F76" s="143">
        <f t="shared" si="3"/>
        <v>0</v>
      </c>
      <c r="G76" s="86">
        <v>0</v>
      </c>
      <c r="H76" s="87"/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>
        <v>0</v>
      </c>
      <c r="H77" s="87"/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>
        <v>0</v>
      </c>
      <c r="F79" s="143">
        <f t="shared" si="3"/>
        <v>0</v>
      </c>
      <c r="G79" s="86">
        <v>0</v>
      </c>
      <c r="H79" s="87"/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>
        <v>0</v>
      </c>
      <c r="F80" s="143">
        <f t="shared" si="3"/>
        <v>0</v>
      </c>
      <c r="G80" s="86">
        <v>0</v>
      </c>
      <c r="H80" s="87"/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/>
      <c r="E81" s="85">
        <v>0</v>
      </c>
      <c r="F81" s="143">
        <f t="shared" si="3"/>
        <v>0</v>
      </c>
      <c r="G81" s="86">
        <v>0</v>
      </c>
      <c r="H81" s="87"/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/>
      <c r="E82" s="85">
        <v>0</v>
      </c>
      <c r="F82" s="143">
        <f t="shared" si="3"/>
        <v>0</v>
      </c>
      <c r="G82" s="86">
        <v>0</v>
      </c>
      <c r="H82" s="87"/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/>
      <c r="E83" s="85">
        <v>0</v>
      </c>
      <c r="F83" s="143">
        <f t="shared" si="3"/>
        <v>0</v>
      </c>
      <c r="G83" s="86">
        <v>0</v>
      </c>
      <c r="H83" s="87"/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/>
      <c r="E84" s="85">
        <v>0</v>
      </c>
      <c r="F84" s="143">
        <f t="shared" si="3"/>
        <v>0</v>
      </c>
      <c r="G84" s="86">
        <v>0</v>
      </c>
      <c r="H84" s="87"/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/>
      <c r="E85" s="85">
        <v>0</v>
      </c>
      <c r="F85" s="143">
        <f t="shared" si="3"/>
        <v>0</v>
      </c>
      <c r="G85" s="86">
        <v>0</v>
      </c>
      <c r="H85" s="87"/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/>
      <c r="E86" s="85">
        <v>0</v>
      </c>
      <c r="F86" s="143">
        <f t="shared" si="3"/>
        <v>0</v>
      </c>
      <c r="G86" s="86">
        <v>0</v>
      </c>
      <c r="H86" s="87"/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/>
      <c r="E87" s="85">
        <v>0</v>
      </c>
      <c r="F87" s="143">
        <f t="shared" si="3"/>
        <v>0</v>
      </c>
      <c r="G87" s="86">
        <v>0</v>
      </c>
      <c r="H87" s="87"/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SUM(E89+E90+E91+E92+E93+E94+E95+E96+E97+E98+E99+E100)</f>
        <v>33100</v>
      </c>
      <c r="F88" s="111">
        <f t="shared" si="3"/>
        <v>33100</v>
      </c>
      <c r="G88" s="112">
        <f>SUM(G89:G100)</f>
        <v>0</v>
      </c>
      <c r="H88" s="113">
        <f>SUM(H89:H100)</f>
        <v>0</v>
      </c>
      <c r="I88" s="114">
        <f t="shared" si="4"/>
        <v>0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/>
      <c r="E89" s="85">
        <v>0</v>
      </c>
      <c r="F89" s="143">
        <f t="shared" si="3"/>
        <v>0</v>
      </c>
      <c r="G89" s="86">
        <v>0</v>
      </c>
      <c r="H89" s="127"/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/>
      <c r="E90" s="85">
        <v>8000</v>
      </c>
      <c r="F90" s="143">
        <f t="shared" si="3"/>
        <v>8000</v>
      </c>
      <c r="G90" s="86">
        <v>0</v>
      </c>
      <c r="H90" s="127"/>
      <c r="I90" s="128">
        <f t="shared" si="4"/>
        <v>0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/>
      <c r="E91" s="85">
        <v>0</v>
      </c>
      <c r="F91" s="143">
        <f t="shared" si="3"/>
        <v>0</v>
      </c>
      <c r="G91" s="86">
        <v>0</v>
      </c>
      <c r="H91" s="127"/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/>
      <c r="E92" s="85">
        <v>0</v>
      </c>
      <c r="F92" s="143">
        <f t="shared" si="3"/>
        <v>0</v>
      </c>
      <c r="G92" s="86">
        <v>0</v>
      </c>
      <c r="H92" s="127"/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/>
      <c r="E93" s="85">
        <v>2000</v>
      </c>
      <c r="F93" s="143">
        <f t="shared" si="3"/>
        <v>2000</v>
      </c>
      <c r="G93" s="86">
        <v>0</v>
      </c>
      <c r="H93" s="127"/>
      <c r="I93" s="128">
        <f t="shared" si="4"/>
        <v>0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/>
      <c r="E94" s="85">
        <v>10000</v>
      </c>
      <c r="F94" s="143">
        <f t="shared" si="3"/>
        <v>10000</v>
      </c>
      <c r="G94" s="86">
        <v>0</v>
      </c>
      <c r="H94" s="127"/>
      <c r="I94" s="128">
        <f t="shared" si="4"/>
        <v>0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/>
      <c r="E95" s="85">
        <v>0</v>
      </c>
      <c r="F95" s="143">
        <f t="shared" si="3"/>
        <v>0</v>
      </c>
      <c r="G95" s="86">
        <v>0</v>
      </c>
      <c r="H95" s="127"/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/>
      <c r="E96" s="85">
        <v>6000</v>
      </c>
      <c r="F96" s="143">
        <f t="shared" si="3"/>
        <v>6000</v>
      </c>
      <c r="G96" s="86">
        <v>0</v>
      </c>
      <c r="H96" s="127"/>
      <c r="I96" s="128">
        <f t="shared" si="4"/>
        <v>0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>
        <v>2000</v>
      </c>
      <c r="F97" s="143">
        <f t="shared" si="3"/>
        <v>2000</v>
      </c>
      <c r="G97" s="86">
        <v>0</v>
      </c>
      <c r="H97" s="127"/>
      <c r="I97" s="128">
        <f t="shared" si="4"/>
        <v>0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>
        <v>0</v>
      </c>
      <c r="F98" s="143">
        <f t="shared" si="3"/>
        <v>0</v>
      </c>
      <c r="G98" s="86">
        <v>0</v>
      </c>
      <c r="H98" s="127"/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>
        <v>0</v>
      </c>
      <c r="F99" s="143">
        <f t="shared" si="3"/>
        <v>0</v>
      </c>
      <c r="G99" s="86">
        <v>0</v>
      </c>
      <c r="H99" s="127"/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>
        <v>5100</v>
      </c>
      <c r="F100" s="143">
        <f t="shared" si="3"/>
        <v>5100</v>
      </c>
      <c r="G100" s="86">
        <v>0</v>
      </c>
      <c r="H100" s="127"/>
      <c r="I100" s="128">
        <f t="shared" si="4"/>
        <v>0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>
        <v>0</v>
      </c>
      <c r="F102" s="143">
        <f t="shared" si="3"/>
        <v>0</v>
      </c>
      <c r="G102" s="86">
        <v>0</v>
      </c>
      <c r="H102" s="127"/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>
        <v>0</v>
      </c>
      <c r="F103" s="143">
        <f t="shared" si="3"/>
        <v>0</v>
      </c>
      <c r="G103" s="86">
        <v>0</v>
      </c>
      <c r="H103" s="127"/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>
        <v>0</v>
      </c>
      <c r="F104" s="143">
        <f t="shared" si="3"/>
        <v>0</v>
      </c>
      <c r="G104" s="86">
        <v>0</v>
      </c>
      <c r="H104" s="127"/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>
        <v>0</v>
      </c>
      <c r="F105" s="143">
        <f t="shared" si="3"/>
        <v>0</v>
      </c>
      <c r="G105" s="86">
        <v>0</v>
      </c>
      <c r="H105" s="127"/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>
        <v>0</v>
      </c>
      <c r="F106" s="143">
        <f t="shared" si="3"/>
        <v>0</v>
      </c>
      <c r="G106" s="86">
        <v>0</v>
      </c>
      <c r="H106" s="127"/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>
        <v>0</v>
      </c>
      <c r="F107" s="143">
        <f t="shared" si="3"/>
        <v>0</v>
      </c>
      <c r="G107" s="86">
        <v>0</v>
      </c>
      <c r="H107" s="127"/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>
        <v>0</v>
      </c>
      <c r="F109" s="145">
        <f t="shared" si="3"/>
        <v>0</v>
      </c>
      <c r="G109" s="91">
        <v>0</v>
      </c>
      <c r="H109" s="127"/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>
        <v>0</v>
      </c>
      <c r="F110" s="145">
        <f t="shared" si="3"/>
        <v>0</v>
      </c>
      <c r="G110" s="91">
        <v>0</v>
      </c>
      <c r="H110" s="127"/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>
        <v>0</v>
      </c>
      <c r="F111" s="145">
        <f t="shared" si="3"/>
        <v>0</v>
      </c>
      <c r="G111" s="91">
        <v>0</v>
      </c>
      <c r="H111" s="127"/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/>
      <c r="E113" s="89">
        <v>0</v>
      </c>
      <c r="F113" s="145">
        <f t="shared" si="3"/>
        <v>0</v>
      </c>
      <c r="G113" s="91">
        <v>0</v>
      </c>
      <c r="H113" s="127"/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/>
      <c r="E114" s="89">
        <v>0</v>
      </c>
      <c r="F114" s="145">
        <f t="shared" si="3"/>
        <v>0</v>
      </c>
      <c r="G114" s="91">
        <v>0</v>
      </c>
      <c r="H114" s="127"/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/>
      <c r="E115" s="89">
        <v>0</v>
      </c>
      <c r="F115" s="145">
        <f t="shared" si="3"/>
        <v>0</v>
      </c>
      <c r="G115" s="91">
        <v>0</v>
      </c>
      <c r="H115" s="127"/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/>
      <c r="E116" s="89">
        <v>0</v>
      </c>
      <c r="F116" s="145">
        <f t="shared" si="3"/>
        <v>0</v>
      </c>
      <c r="G116" s="91">
        <v>0</v>
      </c>
      <c r="H116" s="127"/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/>
      <c r="E117" s="89">
        <v>0</v>
      </c>
      <c r="F117" s="145">
        <f t="shared" si="3"/>
        <v>0</v>
      </c>
      <c r="G117" s="91">
        <v>0</v>
      </c>
      <c r="H117" s="127"/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/>
      <c r="E118" s="89">
        <v>0</v>
      </c>
      <c r="F118" s="145">
        <f t="shared" si="3"/>
        <v>0</v>
      </c>
      <c r="G118" s="91">
        <v>0</v>
      </c>
      <c r="H118" s="127"/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/>
      <c r="E119" s="89">
        <v>0</v>
      </c>
      <c r="F119" s="145">
        <f t="shared" si="3"/>
        <v>0</v>
      </c>
      <c r="G119" s="91">
        <v>0</v>
      </c>
      <c r="H119" s="127"/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/>
      <c r="E120" s="89">
        <v>0</v>
      </c>
      <c r="F120" s="145">
        <f t="shared" si="3"/>
        <v>0</v>
      </c>
      <c r="G120" s="91">
        <v>0</v>
      </c>
      <c r="H120" s="127"/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/>
      <c r="E121" s="89">
        <v>0</v>
      </c>
      <c r="F121" s="145">
        <f t="shared" si="3"/>
        <v>0</v>
      </c>
      <c r="G121" s="91">
        <v>0</v>
      </c>
      <c r="H121" s="127"/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/>
      <c r="E123" s="89">
        <v>0</v>
      </c>
      <c r="F123" s="145">
        <f t="shared" si="3"/>
        <v>0</v>
      </c>
      <c r="G123" s="91">
        <v>0</v>
      </c>
      <c r="H123" s="87"/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/>
      <c r="E124" s="89">
        <v>0</v>
      </c>
      <c r="F124" s="145">
        <f t="shared" si="3"/>
        <v>0</v>
      </c>
      <c r="G124" s="91">
        <v>0</v>
      </c>
      <c r="H124" s="87"/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/>
      <c r="E125" s="89">
        <v>0</v>
      </c>
      <c r="F125" s="145">
        <f t="shared" si="3"/>
        <v>0</v>
      </c>
      <c r="G125" s="91">
        <v>0</v>
      </c>
      <c r="H125" s="87"/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/>
      <c r="E126" s="89">
        <v>0</v>
      </c>
      <c r="F126" s="145">
        <f t="shared" si="3"/>
        <v>0</v>
      </c>
      <c r="G126" s="91">
        <v>0</v>
      </c>
      <c r="H126" s="87"/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/>
      <c r="E127" s="89">
        <v>0</v>
      </c>
      <c r="F127" s="145">
        <f t="shared" si="3"/>
        <v>0</v>
      </c>
      <c r="G127" s="91">
        <v>0</v>
      </c>
      <c r="H127" s="87"/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/>
      <c r="E128" s="89">
        <v>0</v>
      </c>
      <c r="F128" s="145">
        <f t="shared" si="3"/>
        <v>0</v>
      </c>
      <c r="G128" s="91">
        <v>0</v>
      </c>
      <c r="H128" s="87"/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SUM(E130+E131+E132+E133+E134+E135+E136+E137+E138+E139+E140+E141+E142+E143+E144+E145+E146)</f>
        <v>156453</v>
      </c>
      <c r="F129" s="125">
        <f t="shared" si="3"/>
        <v>156453</v>
      </c>
      <c r="G129" s="126">
        <f>SUM(G130:G161)</f>
        <v>143895</v>
      </c>
      <c r="H129" s="113">
        <f>SUM(H130:H161)</f>
        <v>144786</v>
      </c>
      <c r="I129" s="114">
        <f t="shared" si="4"/>
        <v>0.91973308277885368</v>
      </c>
      <c r="J129" s="115">
        <f t="shared" si="5"/>
        <v>0.99384609009158342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>
        <v>0</v>
      </c>
      <c r="F130" s="145">
        <f t="shared" si="3"/>
        <v>0</v>
      </c>
      <c r="G130" s="85">
        <v>0</v>
      </c>
      <c r="H130" s="85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>
        <v>0</v>
      </c>
      <c r="F131" s="145">
        <f t="shared" si="3"/>
        <v>0</v>
      </c>
      <c r="G131" s="85">
        <v>0</v>
      </c>
      <c r="H131" s="85">
        <v>0</v>
      </c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>
        <v>0</v>
      </c>
      <c r="F132" s="145">
        <f t="shared" si="3"/>
        <v>0</v>
      </c>
      <c r="G132" s="85">
        <v>0</v>
      </c>
      <c r="H132" s="85"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>
        <v>0</v>
      </c>
      <c r="F133" s="145">
        <f t="shared" si="3"/>
        <v>0</v>
      </c>
      <c r="G133" s="85">
        <v>0</v>
      </c>
      <c r="H133" s="85">
        <v>0</v>
      </c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>
        <v>553</v>
      </c>
      <c r="F134" s="145">
        <f t="shared" si="3"/>
        <v>553</v>
      </c>
      <c r="G134" s="85">
        <v>508</v>
      </c>
      <c r="H134" s="85">
        <v>552</v>
      </c>
      <c r="I134" s="128">
        <f t="shared" si="4"/>
        <v>0.91862567811934903</v>
      </c>
      <c r="J134" s="129">
        <f t="shared" si="5"/>
        <v>0.92028985507246375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>
        <v>0</v>
      </c>
      <c r="F135" s="145">
        <f t="shared" si="3"/>
        <v>0</v>
      </c>
      <c r="G135" s="85">
        <v>0</v>
      </c>
      <c r="H135" s="85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>
        <v>0</v>
      </c>
      <c r="F136" s="145">
        <f t="shared" si="3"/>
        <v>0</v>
      </c>
      <c r="G136" s="85">
        <v>0</v>
      </c>
      <c r="H136" s="85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>
        <v>0</v>
      </c>
      <c r="F137" s="145">
        <f t="shared" si="3"/>
        <v>0</v>
      </c>
      <c r="G137" s="85">
        <v>0</v>
      </c>
      <c r="H137" s="85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>
        <v>0</v>
      </c>
      <c r="F138" s="145">
        <f t="shared" si="3"/>
        <v>0</v>
      </c>
      <c r="G138" s="85">
        <v>0</v>
      </c>
      <c r="H138" s="85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>
        <v>0</v>
      </c>
      <c r="F139" s="145">
        <f t="shared" si="3"/>
        <v>0</v>
      </c>
      <c r="G139" s="85">
        <v>0</v>
      </c>
      <c r="H139" s="85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>
        <v>0</v>
      </c>
      <c r="F140" s="145">
        <f t="shared" si="3"/>
        <v>0</v>
      </c>
      <c r="G140" s="85">
        <v>0</v>
      </c>
      <c r="H140" s="85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>
        <v>150900</v>
      </c>
      <c r="F141" s="145">
        <f t="shared" si="3"/>
        <v>150900</v>
      </c>
      <c r="G141" s="85">
        <v>141524</v>
      </c>
      <c r="H141" s="85">
        <v>141739</v>
      </c>
      <c r="I141" s="128">
        <f t="shared" si="4"/>
        <v>0.93786613651424788</v>
      </c>
      <c r="J141" s="129">
        <f t="shared" si="5"/>
        <v>0.99848312743846079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85">
        <v>0</v>
      </c>
      <c r="H142" s="85"/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85">
        <v>0</v>
      </c>
      <c r="H143" s="85"/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>
        <v>5000</v>
      </c>
      <c r="F144" s="145">
        <f t="shared" si="3"/>
        <v>5000</v>
      </c>
      <c r="G144" s="85">
        <v>0</v>
      </c>
      <c r="H144" s="85">
        <v>2495</v>
      </c>
      <c r="I144" s="128">
        <f t="shared" si="4"/>
        <v>0</v>
      </c>
      <c r="J144" s="129">
        <f t="shared" si="5"/>
        <v>0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85">
        <v>0</v>
      </c>
      <c r="H145" s="85"/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85">
        <v>0</v>
      </c>
      <c r="H146" s="85"/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85">
        <v>1863</v>
      </c>
      <c r="H147" s="85"/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85">
        <v>0</v>
      </c>
      <c r="H148" s="85"/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85">
        <v>0</v>
      </c>
      <c r="H149" s="85"/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236</v>
      </c>
      <c r="C150" s="138">
        <v>613962</v>
      </c>
      <c r="D150" s="89"/>
      <c r="E150" s="89"/>
      <c r="F150" s="145">
        <f t="shared" si="3"/>
        <v>0</v>
      </c>
      <c r="G150" s="85">
        <v>0</v>
      </c>
      <c r="H150" s="85"/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85">
        <v>0</v>
      </c>
      <c r="H151" s="85"/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85">
        <v>0</v>
      </c>
      <c r="H152" s="85"/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85">
        <v>0</v>
      </c>
      <c r="H153" s="85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85">
        <v>0</v>
      </c>
      <c r="H154" s="85"/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85">
        <v>0</v>
      </c>
      <c r="H155" s="85"/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85">
        <v>0</v>
      </c>
      <c r="H156" s="85"/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85">
        <v>0</v>
      </c>
      <c r="H157" s="85"/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85">
        <v>0</v>
      </c>
      <c r="H158" s="85"/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85">
        <v>0</v>
      </c>
      <c r="H159" s="85"/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85">
        <v>0</v>
      </c>
      <c r="H160" s="85"/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85">
        <v>0</v>
      </c>
      <c r="H161" s="85"/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2"/>
      <c r="H162" s="176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/>
      <c r="E163" s="89">
        <v>0</v>
      </c>
      <c r="F163" s="90">
        <f t="shared" si="3"/>
        <v>0</v>
      </c>
      <c r="G163" s="85">
        <v>0</v>
      </c>
      <c r="H163" s="97"/>
      <c r="I163" s="128" t="e">
        <f t="shared" si="4"/>
        <v>#DIV/0!</v>
      </c>
      <c r="J163" s="129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>
        <v>0</v>
      </c>
      <c r="F164" s="90">
        <f t="shared" si="3"/>
        <v>0</v>
      </c>
      <c r="G164" s="85">
        <v>0</v>
      </c>
      <c r="H164" s="97"/>
      <c r="I164" s="128" t="e">
        <f t="shared" si="4"/>
        <v>#DIV/0!</v>
      </c>
      <c r="J164" s="129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>
        <v>0</v>
      </c>
      <c r="F165" s="90">
        <f t="shared" si="3"/>
        <v>0</v>
      </c>
      <c r="G165" s="85">
        <v>0</v>
      </c>
      <c r="H165" s="97"/>
      <c r="I165" s="128" t="e">
        <f t="shared" si="4"/>
        <v>#DIV/0!</v>
      </c>
      <c r="J165" s="129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/>
      <c r="E166" s="89">
        <v>0</v>
      </c>
      <c r="F166" s="90">
        <f t="shared" si="3"/>
        <v>0</v>
      </c>
      <c r="G166" s="85">
        <v>0</v>
      </c>
      <c r="H166" s="97"/>
      <c r="I166" s="128" t="e">
        <f t="shared" si="4"/>
        <v>#DIV/0!</v>
      </c>
      <c r="J166" s="129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>
        <v>0</v>
      </c>
      <c r="F167" s="90">
        <f t="shared" si="3"/>
        <v>0</v>
      </c>
      <c r="G167" s="85">
        <v>0</v>
      </c>
      <c r="H167" s="97"/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/>
      <c r="E168" s="89">
        <v>0</v>
      </c>
      <c r="F168" s="90">
        <f t="shared" si="3"/>
        <v>0</v>
      </c>
      <c r="G168" s="85">
        <v>0</v>
      </c>
      <c r="H168" s="97"/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/>
      <c r="E169" s="89">
        <v>0</v>
      </c>
      <c r="F169" s="90">
        <f t="shared" si="3"/>
        <v>0</v>
      </c>
      <c r="G169" s="85">
        <v>0</v>
      </c>
      <c r="H169" s="97"/>
      <c r="I169" s="128" t="e">
        <f t="shared" si="4"/>
        <v>#DIV/0!</v>
      </c>
      <c r="J169" s="129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>
        <v>0</v>
      </c>
      <c r="F170" s="90">
        <f t="shared" si="3"/>
        <v>0</v>
      </c>
      <c r="G170" s="85">
        <v>0</v>
      </c>
      <c r="H170" s="97"/>
      <c r="I170" s="128" t="e">
        <f t="shared" si="4"/>
        <v>#DIV/0!</v>
      </c>
      <c r="J170" s="129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>
        <v>0</v>
      </c>
      <c r="F171" s="90"/>
      <c r="G171" s="85">
        <v>0</v>
      </c>
      <c r="H171" s="97"/>
      <c r="I171" s="128" t="e">
        <f t="shared" si="4"/>
        <v>#DIV/0!</v>
      </c>
      <c r="J171" s="129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v>0</v>
      </c>
      <c r="H172" s="90">
        <f>SUM(H173:H175)</f>
        <v>0</v>
      </c>
      <c r="I172" s="128" t="e">
        <f t="shared" si="4"/>
        <v>#DIV/0!</v>
      </c>
      <c r="J172" s="129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>
        <v>0</v>
      </c>
      <c r="F173" s="90">
        <f t="shared" si="3"/>
        <v>0</v>
      </c>
      <c r="G173" s="85">
        <v>0</v>
      </c>
      <c r="H173" s="97"/>
      <c r="I173" s="128" t="e">
        <f t="shared" si="4"/>
        <v>#DIV/0!</v>
      </c>
      <c r="J173" s="129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>
        <v>0</v>
      </c>
      <c r="F174" s="90">
        <f t="shared" si="3"/>
        <v>0</v>
      </c>
      <c r="G174" s="85">
        <v>0</v>
      </c>
      <c r="H174" s="97"/>
      <c r="I174" s="128" t="e">
        <f t="shared" si="4"/>
        <v>#DIV/0!</v>
      </c>
      <c r="J174" s="129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/>
      <c r="E175" s="89">
        <v>0</v>
      </c>
      <c r="F175" s="90">
        <f t="shared" si="3"/>
        <v>0</v>
      </c>
      <c r="G175" s="85">
        <v>0</v>
      </c>
      <c r="H175" s="97"/>
      <c r="I175" s="128" t="e">
        <f t="shared" si="4"/>
        <v>#DIV/0!</v>
      </c>
      <c r="J175" s="129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42">
        <f>SUM(G177+G199)</f>
        <v>0</v>
      </c>
      <c r="H176" s="42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0">
        <f>SUM(G178+G179+G180+G195+G196+G198)</f>
        <v>0</v>
      </c>
      <c r="H177" s="145">
        <f>SUM(H178+H179+H180+H195+H196+H198)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>
        <v>0</v>
      </c>
      <c r="F178" s="90">
        <f t="shared" si="3"/>
        <v>0</v>
      </c>
      <c r="G178" s="85">
        <v>0</v>
      </c>
      <c r="H178" s="175"/>
      <c r="I178" s="128" t="e">
        <f t="shared" si="4"/>
        <v>#DIV/0!</v>
      </c>
      <c r="J178" s="129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>
        <v>0</v>
      </c>
      <c r="F179" s="90">
        <f t="shared" si="3"/>
        <v>0</v>
      </c>
      <c r="G179" s="85">
        <v>0</v>
      </c>
      <c r="H179" s="175"/>
      <c r="I179" s="128" t="e">
        <f t="shared" si="4"/>
        <v>#DIV/0!</v>
      </c>
      <c r="J179" s="129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10">
        <f>SUM(G181:G194)</f>
        <v>0</v>
      </c>
      <c r="H180" s="177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>
        <v>0</v>
      </c>
      <c r="F181" s="145">
        <f t="shared" si="3"/>
        <v>0</v>
      </c>
      <c r="G181" s="85">
        <v>0</v>
      </c>
      <c r="H181" s="175"/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>
        <v>0</v>
      </c>
      <c r="F182" s="145">
        <f t="shared" si="3"/>
        <v>0</v>
      </c>
      <c r="G182" s="85">
        <v>0</v>
      </c>
      <c r="H182" s="175"/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>
        <v>0</v>
      </c>
      <c r="F183" s="145">
        <f t="shared" si="3"/>
        <v>0</v>
      </c>
      <c r="G183" s="85">
        <v>0</v>
      </c>
      <c r="H183" s="175"/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>
        <v>0</v>
      </c>
      <c r="F184" s="145">
        <f t="shared" si="3"/>
        <v>0</v>
      </c>
      <c r="G184" s="85">
        <v>0</v>
      </c>
      <c r="H184" s="175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>
        <v>0</v>
      </c>
      <c r="F185" s="145">
        <f t="shared" si="3"/>
        <v>0</v>
      </c>
      <c r="G185" s="85">
        <v>0</v>
      </c>
      <c r="H185" s="175"/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>
        <v>0</v>
      </c>
      <c r="F186" s="145">
        <f t="shared" si="3"/>
        <v>0</v>
      </c>
      <c r="G186" s="85">
        <v>0</v>
      </c>
      <c r="H186" s="175"/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>
        <v>0</v>
      </c>
      <c r="F187" s="145">
        <f t="shared" si="3"/>
        <v>0</v>
      </c>
      <c r="G187" s="85">
        <v>0</v>
      </c>
      <c r="H187" s="175"/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>
        <v>0</v>
      </c>
      <c r="F188" s="145">
        <f t="shared" si="3"/>
        <v>0</v>
      </c>
      <c r="G188" s="85">
        <v>0</v>
      </c>
      <c r="H188" s="175"/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>
        <v>0</v>
      </c>
      <c r="F189" s="145">
        <f t="shared" si="3"/>
        <v>0</v>
      </c>
      <c r="G189" s="85">
        <v>0</v>
      </c>
      <c r="H189" s="175"/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>
        <v>0</v>
      </c>
      <c r="F190" s="145">
        <f t="shared" si="3"/>
        <v>0</v>
      </c>
      <c r="G190" s="85">
        <v>0</v>
      </c>
      <c r="H190" s="175"/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>
        <v>0</v>
      </c>
      <c r="F191" s="145">
        <f t="shared" si="3"/>
        <v>0</v>
      </c>
      <c r="G191" s="85">
        <v>0</v>
      </c>
      <c r="H191" s="175"/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>
        <v>0</v>
      </c>
      <c r="F192" s="145">
        <f t="shared" si="3"/>
        <v>0</v>
      </c>
      <c r="G192" s="85">
        <v>0</v>
      </c>
      <c r="H192" s="175"/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>
        <v>0</v>
      </c>
      <c r="F193" s="145">
        <f t="shared" si="3"/>
        <v>0</v>
      </c>
      <c r="G193" s="85">
        <v>0</v>
      </c>
      <c r="H193" s="175"/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85">
        <v>0</v>
      </c>
      <c r="H194" s="175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85"/>
      <c r="H195" s="175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>
        <v>0</v>
      </c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>
        <v>0</v>
      </c>
      <c r="F198" s="90">
        <f t="shared" si="3"/>
        <v>0</v>
      </c>
      <c r="G198" s="91"/>
      <c r="H198" s="127"/>
      <c r="I198" s="128" t="e">
        <f t="shared" si="4"/>
        <v>#DIV/0!</v>
      </c>
      <c r="J198" s="129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v>0</v>
      </c>
      <c r="F199" s="90">
        <f t="shared" si="3"/>
        <v>0</v>
      </c>
      <c r="G199" s="95">
        <f>SUM(G200:G202)</f>
        <v>0</v>
      </c>
      <c r="H199" s="145">
        <f>SUM(H200:H202)</f>
        <v>0</v>
      </c>
      <c r="I199" s="128" t="e">
        <f t="shared" si="4"/>
        <v>#DIV/0!</v>
      </c>
      <c r="J199" s="129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>
        <v>0</v>
      </c>
      <c r="F200" s="90">
        <f t="shared" si="3"/>
        <v>0</v>
      </c>
      <c r="G200" s="91"/>
      <c r="H200" s="127"/>
      <c r="I200" s="128" t="e">
        <f t="shared" si="4"/>
        <v>#DIV/0!</v>
      </c>
      <c r="J200" s="129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/>
      <c r="E201" s="89">
        <v>0</v>
      </c>
      <c r="F201" s="90">
        <f t="shared" si="3"/>
        <v>0</v>
      </c>
      <c r="G201" s="91"/>
      <c r="H201" s="127"/>
      <c r="I201" s="128" t="e">
        <f t="shared" si="4"/>
        <v>#DIV/0!</v>
      </c>
      <c r="J201" s="129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/>
      <c r="E202" s="98">
        <v>0</v>
      </c>
      <c r="F202" s="99">
        <f t="shared" si="3"/>
        <v>0</v>
      </c>
      <c r="G202" s="100"/>
      <c r="H202" s="175"/>
      <c r="I202" s="128" t="e">
        <f t="shared" si="4"/>
        <v>#DIV/0!</v>
      </c>
      <c r="J202" s="129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/>
      <c r="E204" s="98">
        <v>0</v>
      </c>
      <c r="F204" s="99">
        <f t="shared" si="3"/>
        <v>0</v>
      </c>
      <c r="G204" s="100"/>
      <c r="H204" s="97"/>
      <c r="I204" s="128" t="e">
        <f t="shared" si="4"/>
        <v>#DIV/0!</v>
      </c>
      <c r="J204" s="129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>
        <v>0</v>
      </c>
      <c r="F205" s="99">
        <f t="shared" si="3"/>
        <v>0</v>
      </c>
      <c r="G205" s="100"/>
      <c r="H205" s="97"/>
      <c r="I205" s="128" t="e">
        <f t="shared" si="4"/>
        <v>#DIV/0!</v>
      </c>
      <c r="J205" s="129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/>
      <c r="E206" s="98">
        <v>0</v>
      </c>
      <c r="F206" s="99">
        <f t="shared" si="3"/>
        <v>0</v>
      </c>
      <c r="G206" s="100"/>
      <c r="H206" s="97"/>
      <c r="I206" s="128" t="e">
        <f t="shared" si="4"/>
        <v>#DIV/0!</v>
      </c>
      <c r="J206" s="129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>
        <v>0</v>
      </c>
      <c r="F207" s="99">
        <f t="shared" si="3"/>
        <v>0</v>
      </c>
      <c r="G207" s="100"/>
      <c r="H207" s="97"/>
      <c r="I207" s="128" t="e">
        <f t="shared" si="4"/>
        <v>#DIV/0!</v>
      </c>
      <c r="J207" s="129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>
        <v>0</v>
      </c>
      <c r="F208" s="99">
        <f t="shared" si="3"/>
        <v>0</v>
      </c>
      <c r="G208" s="100"/>
      <c r="H208" s="97"/>
      <c r="I208" s="128" t="e">
        <f t="shared" si="4"/>
        <v>#DIV/0!</v>
      </c>
      <c r="J208" s="129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/>
      <c r="E209" s="98">
        <v>0</v>
      </c>
      <c r="F209" s="99">
        <f t="shared" si="3"/>
        <v>0</v>
      </c>
      <c r="G209" s="100"/>
      <c r="H209" s="97"/>
      <c r="I209" s="128" t="e">
        <f t="shared" si="4"/>
        <v>#DIV/0!</v>
      </c>
      <c r="J209" s="129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>
        <v>0</v>
      </c>
      <c r="F210" s="99">
        <f t="shared" si="3"/>
        <v>0</v>
      </c>
      <c r="G210" s="100"/>
      <c r="H210" s="97"/>
      <c r="I210" s="128" t="e">
        <f t="shared" si="4"/>
        <v>#DIV/0!</v>
      </c>
      <c r="J210" s="129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/>
      <c r="E212" s="98">
        <v>0</v>
      </c>
      <c r="F212" s="99">
        <f t="shared" si="3"/>
        <v>0</v>
      </c>
      <c r="G212" s="100"/>
      <c r="H212" s="97"/>
      <c r="I212" s="128" t="e">
        <f t="shared" si="4"/>
        <v>#DIV/0!</v>
      </c>
      <c r="J212" s="129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>
        <v>0</v>
      </c>
      <c r="F213" s="99">
        <f t="shared" si="3"/>
        <v>0</v>
      </c>
      <c r="G213" s="100"/>
      <c r="H213" s="97"/>
      <c r="I213" s="128" t="e">
        <f t="shared" si="4"/>
        <v>#DIV/0!</v>
      </c>
      <c r="J213" s="129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/>
      <c r="E214" s="98">
        <v>0</v>
      </c>
      <c r="F214" s="99">
        <f t="shared" si="3"/>
        <v>0</v>
      </c>
      <c r="G214" s="100"/>
      <c r="H214" s="97"/>
      <c r="I214" s="128" t="e">
        <f t="shared" si="4"/>
        <v>#DIV/0!</v>
      </c>
      <c r="J214" s="129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854476</v>
      </c>
      <c r="F216" s="42">
        <f>SUM(D216:E216)</f>
        <v>854476</v>
      </c>
      <c r="G216" s="80">
        <f>SUM(G17+G215)</f>
        <v>620500</v>
      </c>
      <c r="H216" s="42">
        <f>SUM(H17+H215)</f>
        <v>449767</v>
      </c>
      <c r="I216" s="43">
        <f>SUM(G216/F216)</f>
        <v>0.72617604239323286</v>
      </c>
      <c r="J216" s="44">
        <f>SUM(G216/H216)</f>
        <v>1.3796032167766865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0"/>
      <c r="J219" s="180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workbookViewId="0">
      <selection activeCell="B55" sqref="B55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244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78" t="s">
        <v>12</v>
      </c>
      <c r="B12" s="178"/>
      <c r="C12" s="178"/>
      <c r="D12" s="178"/>
      <c r="E12" s="178"/>
      <c r="F12" s="178"/>
      <c r="G12" s="178"/>
      <c r="H12" s="178"/>
      <c r="I12" s="178"/>
      <c r="J12" s="178"/>
    </row>
    <row r="13" spans="1:10" ht="15.75" x14ac:dyDescent="0.25">
      <c r="A13" s="179" t="s">
        <v>245</v>
      </c>
      <c r="B13" s="179"/>
      <c r="C13" s="179"/>
      <c r="D13" s="179"/>
      <c r="E13" s="179"/>
      <c r="F13" s="179"/>
      <c r="G13" s="179"/>
      <c r="H13" s="179"/>
      <c r="I13" s="179"/>
      <c r="J13" s="179"/>
    </row>
    <row r="14" spans="1:10" x14ac:dyDescent="0.25">
      <c r="A14" s="26"/>
      <c r="B14" s="27"/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0</v>
      </c>
      <c r="F17" s="42">
        <f t="shared" ref="F17:F37" si="0">SUM(D17:E17)</f>
        <v>0</v>
      </c>
      <c r="G17" s="80">
        <f>SUM(G18+G176+G203+G211)</f>
        <v>0</v>
      </c>
      <c r="H17" s="81">
        <f>SUM(H18+H176+H203+H211)</f>
        <v>0</v>
      </c>
      <c r="I17" s="43" t="e">
        <f t="shared" ref="I17:I80" si="1">SUM(G17/F17)</f>
        <v>#DIV/0!</v>
      </c>
      <c r="J17" s="44" t="e">
        <f t="shared" ref="J17:J80" si="2">SUM(G17/H17)</f>
        <v>#DIV/0!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0</v>
      </c>
      <c r="F18" s="42">
        <f t="shared" si="0"/>
        <v>0</v>
      </c>
      <c r="G18" s="80">
        <f>SUM(G19+G56+G162+G172)</f>
        <v>0</v>
      </c>
      <c r="H18" s="81">
        <f>SUM(H19+H56+H162+H172)</f>
        <v>0</v>
      </c>
      <c r="I18" s="43" t="e">
        <f t="shared" si="1"/>
        <v>#DIV/0!</v>
      </c>
      <c r="J18" s="44" t="e">
        <f t="shared" si="2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0</v>
      </c>
      <c r="F19" s="82">
        <f t="shared" si="0"/>
        <v>0</v>
      </c>
      <c r="G19" s="83">
        <f>SUM(G20+G38)</f>
        <v>0</v>
      </c>
      <c r="H19" s="84"/>
      <c r="I19" s="48" t="e">
        <f t="shared" si="1"/>
        <v>#DIV/0!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0</v>
      </c>
      <c r="F20" s="111">
        <f t="shared" si="0"/>
        <v>0</v>
      </c>
      <c r="G20" s="112">
        <f>SUM(G21:G37)</f>
        <v>0</v>
      </c>
      <c r="H20" s="113">
        <f>SUM(H21:H37)</f>
        <v>0</v>
      </c>
      <c r="I20" s="114" t="e">
        <f t="shared" si="1"/>
        <v>#DIV/0!</v>
      </c>
      <c r="J20" s="115" t="e">
        <f t="shared" si="2"/>
        <v>#DIV/0!</v>
      </c>
    </row>
    <row r="21" spans="1:10" x14ac:dyDescent="0.25">
      <c r="A21" s="39"/>
      <c r="B21" s="134" t="s">
        <v>87</v>
      </c>
      <c r="C21" s="135">
        <v>611111</v>
      </c>
      <c r="D21" s="85">
        <v>0</v>
      </c>
      <c r="E21" s="142"/>
      <c r="F21" s="143">
        <f t="shared" si="0"/>
        <v>0</v>
      </c>
      <c r="G21" s="144"/>
      <c r="H21" s="127"/>
      <c r="I21" s="128" t="e">
        <f t="shared" si="1"/>
        <v>#DIV/0!</v>
      </c>
      <c r="J21" s="129" t="e">
        <f t="shared" si="2"/>
        <v>#DIV/0!</v>
      </c>
    </row>
    <row r="22" spans="1:10" x14ac:dyDescent="0.25">
      <c r="A22" s="39"/>
      <c r="B22" s="134" t="s">
        <v>88</v>
      </c>
      <c r="C22" s="135">
        <v>611112</v>
      </c>
      <c r="D22" s="85"/>
      <c r="E22" s="142"/>
      <c r="F22" s="143">
        <f t="shared" si="0"/>
        <v>0</v>
      </c>
      <c r="G22" s="144"/>
      <c r="H22" s="12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/>
      <c r="F23" s="143">
        <f t="shared" si="0"/>
        <v>0</v>
      </c>
      <c r="G23" s="144"/>
      <c r="H23" s="12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/>
      <c r="F24" s="143">
        <f t="shared" si="0"/>
        <v>0</v>
      </c>
      <c r="G24" s="144"/>
      <c r="H24" s="127">
        <v>0</v>
      </c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91</v>
      </c>
      <c r="C25" s="135">
        <v>611115</v>
      </c>
      <c r="D25" s="85"/>
      <c r="E25" s="142"/>
      <c r="F25" s="143">
        <f t="shared" si="0"/>
        <v>0</v>
      </c>
      <c r="G25" s="144"/>
      <c r="H25" s="127"/>
      <c r="I25" s="128" t="e">
        <f t="shared" si="1"/>
        <v>#DIV/0!</v>
      </c>
      <c r="J25" s="129" t="e">
        <f t="shared" si="2"/>
        <v>#DIV/0!</v>
      </c>
    </row>
    <row r="26" spans="1:10" x14ac:dyDescent="0.25">
      <c r="A26" s="39"/>
      <c r="B26" s="134" t="s">
        <v>92</v>
      </c>
      <c r="C26" s="135">
        <v>611116</v>
      </c>
      <c r="D26" s="85"/>
      <c r="E26" s="142"/>
      <c r="F26" s="143">
        <f t="shared" si="0"/>
        <v>0</v>
      </c>
      <c r="G26" s="144"/>
      <c r="H26" s="127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/>
      <c r="E27" s="142"/>
      <c r="F27" s="143">
        <f t="shared" si="0"/>
        <v>0</v>
      </c>
      <c r="G27" s="144"/>
      <c r="H27" s="127"/>
      <c r="I27" s="128" t="e">
        <f t="shared" si="1"/>
        <v>#DIV/0!</v>
      </c>
      <c r="J27" s="129" t="e">
        <f t="shared" si="2"/>
        <v>#DIV/0!</v>
      </c>
    </row>
    <row r="28" spans="1:10" x14ac:dyDescent="0.25">
      <c r="A28" s="39"/>
      <c r="B28" s="134" t="s">
        <v>94</v>
      </c>
      <c r="C28" s="135">
        <v>611118</v>
      </c>
      <c r="D28" s="85"/>
      <c r="E28" s="142"/>
      <c r="F28" s="143">
        <f t="shared" si="0"/>
        <v>0</v>
      </c>
      <c r="G28" s="144"/>
      <c r="H28" s="12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/>
      <c r="F29" s="143">
        <f t="shared" si="0"/>
        <v>0</v>
      </c>
      <c r="G29" s="144"/>
      <c r="H29" s="12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/>
      <c r="F30" s="143">
        <f t="shared" si="0"/>
        <v>0</v>
      </c>
      <c r="G30" s="144"/>
      <c r="H30" s="127"/>
      <c r="I30" s="128" t="e">
        <f t="shared" si="1"/>
        <v>#DIV/0!</v>
      </c>
      <c r="J30" s="129" t="e">
        <f t="shared" si="2"/>
        <v>#DIV/0!</v>
      </c>
    </row>
    <row r="31" spans="1:10" x14ac:dyDescent="0.25">
      <c r="A31" s="39"/>
      <c r="B31" s="134" t="s">
        <v>97</v>
      </c>
      <c r="C31" s="135">
        <v>611123</v>
      </c>
      <c r="D31" s="85"/>
      <c r="E31" s="142"/>
      <c r="F31" s="143">
        <f t="shared" si="0"/>
        <v>0</v>
      </c>
      <c r="G31" s="144"/>
      <c r="H31" s="127"/>
      <c r="I31" s="128" t="e">
        <f t="shared" si="1"/>
        <v>#DIV/0!</v>
      </c>
      <c r="J31" s="129" t="e">
        <f t="shared" si="2"/>
        <v>#DIV/0!</v>
      </c>
    </row>
    <row r="32" spans="1:10" x14ac:dyDescent="0.25">
      <c r="A32" s="39"/>
      <c r="B32" s="134" t="s">
        <v>98</v>
      </c>
      <c r="C32" s="135">
        <v>611124</v>
      </c>
      <c r="D32" s="85"/>
      <c r="E32" s="142"/>
      <c r="F32" s="143">
        <f t="shared" si="0"/>
        <v>0</v>
      </c>
      <c r="G32" s="144"/>
      <c r="H32" s="127"/>
      <c r="I32" s="128" t="e">
        <f t="shared" si="1"/>
        <v>#DIV/0!</v>
      </c>
      <c r="J32" s="129" t="e">
        <f t="shared" si="2"/>
        <v>#DIV/0!</v>
      </c>
    </row>
    <row r="33" spans="1:10" x14ac:dyDescent="0.25">
      <c r="A33" s="39"/>
      <c r="B33" s="134" t="s">
        <v>99</v>
      </c>
      <c r="C33" s="135">
        <v>611125</v>
      </c>
      <c r="D33" s="85"/>
      <c r="E33" s="142"/>
      <c r="F33" s="143">
        <f t="shared" si="0"/>
        <v>0</v>
      </c>
      <c r="G33" s="144"/>
      <c r="H33" s="127"/>
      <c r="I33" s="128" t="e">
        <f t="shared" si="1"/>
        <v>#DIV/0!</v>
      </c>
      <c r="J33" s="129" t="e">
        <f t="shared" si="2"/>
        <v>#DIV/0!</v>
      </c>
    </row>
    <row r="34" spans="1:10" x14ac:dyDescent="0.25">
      <c r="A34" s="39"/>
      <c r="B34" s="134" t="s">
        <v>100</v>
      </c>
      <c r="C34" s="135">
        <v>611126</v>
      </c>
      <c r="D34" s="85"/>
      <c r="E34" s="142"/>
      <c r="F34" s="143">
        <f t="shared" si="0"/>
        <v>0</v>
      </c>
      <c r="G34" s="144"/>
      <c r="H34" s="127">
        <v>0</v>
      </c>
      <c r="I34" s="128" t="e">
        <f t="shared" si="1"/>
        <v>#DIV/0!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/>
      <c r="E35" s="142"/>
      <c r="F35" s="143">
        <f t="shared" si="0"/>
        <v>0</v>
      </c>
      <c r="G35" s="144"/>
      <c r="H35" s="12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/>
      <c r="F36" s="143">
        <f t="shared" si="0"/>
        <v>0</v>
      </c>
      <c r="G36" s="144"/>
      <c r="H36" s="127"/>
      <c r="I36" s="128" t="e">
        <f t="shared" si="1"/>
        <v>#DIV/0!</v>
      </c>
      <c r="J36" s="129" t="e">
        <f t="shared" si="2"/>
        <v>#DIV/0!</v>
      </c>
    </row>
    <row r="37" spans="1:10" x14ac:dyDescent="0.25">
      <c r="A37" s="39"/>
      <c r="B37" s="134" t="s">
        <v>103</v>
      </c>
      <c r="C37" s="135">
        <v>611141</v>
      </c>
      <c r="D37" s="85"/>
      <c r="E37" s="142"/>
      <c r="F37" s="143">
        <f t="shared" si="0"/>
        <v>0</v>
      </c>
      <c r="G37" s="144"/>
      <c r="H37" s="12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0</v>
      </c>
      <c r="F38" s="111">
        <f t="shared" ref="F38:F215" si="3">SUM(D38:E38)</f>
        <v>0</v>
      </c>
      <c r="G38" s="112">
        <f>SUM(G39:G55)</f>
        <v>0</v>
      </c>
      <c r="H38" s="113">
        <f>SUM(H39+H40+H41+H42+H43+H44+H45+H46+H47+H48+H49+H50+H51+H52++H53+H54+H55)</f>
        <v>0</v>
      </c>
      <c r="I38" s="114" t="e">
        <f t="shared" si="1"/>
        <v>#DIV/0!</v>
      </c>
      <c r="J38" s="115" t="e">
        <f t="shared" si="2"/>
        <v>#DIV/0!</v>
      </c>
    </row>
    <row r="39" spans="1:10" x14ac:dyDescent="0.25">
      <c r="A39" s="45"/>
      <c r="B39" s="134" t="s">
        <v>104</v>
      </c>
      <c r="C39" s="135">
        <v>611211</v>
      </c>
      <c r="D39" s="85"/>
      <c r="E39" s="85"/>
      <c r="F39" s="143">
        <f t="shared" si="3"/>
        <v>0</v>
      </c>
      <c r="G39" s="86"/>
      <c r="H39" s="87">
        <v>0</v>
      </c>
      <c r="I39" s="128" t="e">
        <f t="shared" si="1"/>
        <v>#DIV/0!</v>
      </c>
      <c r="J39" s="129" t="e">
        <f t="shared" si="2"/>
        <v>#DIV/0!</v>
      </c>
    </row>
    <row r="40" spans="1:10" x14ac:dyDescent="0.25">
      <c r="A40" s="45"/>
      <c r="B40" s="134" t="s">
        <v>105</v>
      </c>
      <c r="C40" s="135">
        <v>611213</v>
      </c>
      <c r="D40" s="85"/>
      <c r="E40" s="85"/>
      <c r="F40" s="143">
        <f t="shared" si="3"/>
        <v>0</v>
      </c>
      <c r="G40" s="86"/>
      <c r="H40" s="87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/>
      <c r="F41" s="143">
        <f t="shared" si="3"/>
        <v>0</v>
      </c>
      <c r="G41" s="86"/>
      <c r="H41" s="87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/>
      <c r="F42" s="143">
        <f t="shared" si="3"/>
        <v>0</v>
      </c>
      <c r="G42" s="86"/>
      <c r="H42" s="87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/>
      <c r="F43" s="143">
        <f t="shared" si="3"/>
        <v>0</v>
      </c>
      <c r="G43" s="86"/>
      <c r="H43" s="87">
        <v>0</v>
      </c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109</v>
      </c>
      <c r="C44" s="135">
        <v>611224</v>
      </c>
      <c r="D44" s="85"/>
      <c r="E44" s="85"/>
      <c r="F44" s="143">
        <f t="shared" si="3"/>
        <v>0</v>
      </c>
      <c r="G44" s="86"/>
      <c r="H44" s="87"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/>
      <c r="E45" s="85"/>
      <c r="F45" s="143">
        <f t="shared" si="3"/>
        <v>0</v>
      </c>
      <c r="G45" s="86"/>
      <c r="H45" s="87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/>
      <c r="F46" s="143">
        <f t="shared" si="3"/>
        <v>0</v>
      </c>
      <c r="G46" s="86"/>
      <c r="H46" s="87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/>
      <c r="F47" s="143">
        <f t="shared" si="3"/>
        <v>0</v>
      </c>
      <c r="G47" s="86"/>
      <c r="H47" s="87"/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86"/>
      <c r="H48" s="87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/>
      <c r="F49" s="143">
        <f t="shared" si="3"/>
        <v>0</v>
      </c>
      <c r="G49" s="86"/>
      <c r="H49" s="87"/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/>
      <c r="E50" s="85"/>
      <c r="F50" s="143">
        <f t="shared" si="3"/>
        <v>0</v>
      </c>
      <c r="G50" s="86"/>
      <c r="H50" s="87"/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/>
      <c r="E51" s="85"/>
      <c r="F51" s="143">
        <f t="shared" si="3"/>
        <v>0</v>
      </c>
      <c r="G51" s="86"/>
      <c r="H51" s="87"/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/>
      <c r="E52" s="85"/>
      <c r="F52" s="143">
        <f t="shared" si="3"/>
        <v>0</v>
      </c>
      <c r="G52" s="86"/>
      <c r="H52" s="87"/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/>
      <c r="E53" s="85"/>
      <c r="F53" s="143">
        <f t="shared" si="3"/>
        <v>0</v>
      </c>
      <c r="G53" s="86"/>
      <c r="H53" s="87"/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/>
      <c r="E54" s="85"/>
      <c r="F54" s="143">
        <f t="shared" si="3"/>
        <v>0</v>
      </c>
      <c r="G54" s="86"/>
      <c r="H54" s="87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246</v>
      </c>
      <c r="C55" s="135">
        <v>611291</v>
      </c>
      <c r="D55" s="85"/>
      <c r="E55" s="85"/>
      <c r="F55" s="143">
        <f t="shared" si="3"/>
        <v>0</v>
      </c>
      <c r="G55" s="86"/>
      <c r="H55" s="87"/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3"/>
        <v>0</v>
      </c>
      <c r="G56" s="120">
        <f>SUM(G57+G72+G78+G88+G101+G108+G112+G122+G1299)</f>
        <v>0</v>
      </c>
      <c r="H56" s="121">
        <f>SUM(H57+H72+H78+H88+H101+H108+H112+H122+H129)</f>
        <v>0</v>
      </c>
      <c r="I56" s="114" t="e">
        <f t="shared" si="1"/>
        <v>#DIV/0!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/>
      <c r="F58" s="143">
        <f t="shared" si="3"/>
        <v>0</v>
      </c>
      <c r="G58" s="86"/>
      <c r="H58" s="127"/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/>
      <c r="H59" s="127"/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/>
      <c r="H60" s="127"/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/>
      <c r="H61" s="127"/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/>
      <c r="F62" s="143">
        <f t="shared" si="3"/>
        <v>0</v>
      </c>
      <c r="G62" s="86"/>
      <c r="H62" s="127"/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/>
      <c r="F63" s="143">
        <f t="shared" si="3"/>
        <v>0</v>
      </c>
      <c r="G63" s="86"/>
      <c r="H63" s="127"/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/>
      <c r="F64" s="143">
        <f t="shared" si="3"/>
        <v>0</v>
      </c>
      <c r="G64" s="86"/>
      <c r="H64" s="127"/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/>
      <c r="F65" s="143">
        <f t="shared" si="3"/>
        <v>0</v>
      </c>
      <c r="G65" s="86"/>
      <c r="H65" s="127"/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/>
      <c r="F66" s="143">
        <f t="shared" si="3"/>
        <v>0</v>
      </c>
      <c r="G66" s="86"/>
      <c r="H66" s="127"/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/>
      <c r="F67" s="143">
        <f t="shared" si="3"/>
        <v>0</v>
      </c>
      <c r="G67" s="86"/>
      <c r="H67" s="127"/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/>
      <c r="F68" s="143">
        <f t="shared" si="3"/>
        <v>0</v>
      </c>
      <c r="G68" s="86"/>
      <c r="H68" s="127"/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/>
      <c r="F69" s="143">
        <f t="shared" si="3"/>
        <v>0</v>
      </c>
      <c r="G69" s="86"/>
      <c r="H69" s="127"/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/>
      <c r="F70" s="143">
        <f t="shared" si="3"/>
        <v>0</v>
      </c>
      <c r="G70" s="86"/>
      <c r="H70" s="127"/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/>
      <c r="F71" s="143">
        <f t="shared" si="3"/>
        <v>0</v>
      </c>
      <c r="G71" s="86"/>
      <c r="H71" s="127"/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/>
      <c r="H73" s="87"/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/>
      <c r="F74" s="143">
        <f t="shared" si="3"/>
        <v>0</v>
      </c>
      <c r="G74" s="86"/>
      <c r="H74" s="87"/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/>
      <c r="F75" s="143">
        <f t="shared" si="3"/>
        <v>0</v>
      </c>
      <c r="G75" s="86"/>
      <c r="H75" s="87"/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/>
      <c r="F76" s="143">
        <f t="shared" si="3"/>
        <v>0</v>
      </c>
      <c r="G76" s="86"/>
      <c r="H76" s="87"/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/>
      <c r="H77" s="87"/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/>
      <c r="F79" s="143">
        <f t="shared" si="3"/>
        <v>0</v>
      </c>
      <c r="G79" s="86"/>
      <c r="H79" s="87"/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/>
      <c r="F80" s="143">
        <f t="shared" si="3"/>
        <v>0</v>
      </c>
      <c r="G80" s="86"/>
      <c r="H80" s="87"/>
      <c r="I80" s="128" t="e">
        <f t="shared" si="1"/>
        <v>#DIV/0!</v>
      </c>
      <c r="J80" s="129" t="e">
        <f t="shared" si="2"/>
        <v>#DIV/0!</v>
      </c>
    </row>
    <row r="81" spans="1:14" x14ac:dyDescent="0.25">
      <c r="A81" s="45"/>
      <c r="B81" s="134" t="s">
        <v>140</v>
      </c>
      <c r="C81" s="135">
        <v>613316</v>
      </c>
      <c r="D81" s="85"/>
      <c r="E81" s="85"/>
      <c r="F81" s="143">
        <f t="shared" si="3"/>
        <v>0</v>
      </c>
      <c r="G81" s="86"/>
      <c r="H81" s="87"/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4" x14ac:dyDescent="0.25">
      <c r="A82" s="45"/>
      <c r="B82" s="134" t="s">
        <v>141</v>
      </c>
      <c r="C82" s="135">
        <v>613321</v>
      </c>
      <c r="D82" s="85"/>
      <c r="E82" s="85"/>
      <c r="F82" s="143">
        <f t="shared" si="3"/>
        <v>0</v>
      </c>
      <c r="G82" s="86"/>
      <c r="H82" s="87"/>
      <c r="I82" s="128" t="e">
        <f t="shared" si="4"/>
        <v>#DIV/0!</v>
      </c>
      <c r="J82" s="129" t="e">
        <f t="shared" si="5"/>
        <v>#DIV/0!</v>
      </c>
    </row>
    <row r="83" spans="1:14" x14ac:dyDescent="0.25">
      <c r="A83" s="45"/>
      <c r="B83" s="134" t="s">
        <v>142</v>
      </c>
      <c r="C83" s="135">
        <v>613322</v>
      </c>
      <c r="D83" s="85"/>
      <c r="E83" s="85"/>
      <c r="F83" s="143">
        <f t="shared" si="3"/>
        <v>0</v>
      </c>
      <c r="G83" s="86"/>
      <c r="H83" s="87"/>
      <c r="I83" s="128" t="e">
        <f t="shared" si="4"/>
        <v>#DIV/0!</v>
      </c>
      <c r="J83" s="129" t="e">
        <f t="shared" si="5"/>
        <v>#DIV/0!</v>
      </c>
    </row>
    <row r="84" spans="1:14" x14ac:dyDescent="0.25">
      <c r="A84" s="45"/>
      <c r="B84" s="134" t="s">
        <v>143</v>
      </c>
      <c r="C84" s="135">
        <v>613323</v>
      </c>
      <c r="D84" s="85"/>
      <c r="E84" s="85"/>
      <c r="F84" s="143">
        <f t="shared" si="3"/>
        <v>0</v>
      </c>
      <c r="G84" s="86"/>
      <c r="H84" s="87"/>
      <c r="I84" s="128" t="e">
        <f t="shared" si="4"/>
        <v>#DIV/0!</v>
      </c>
      <c r="J84" s="129" t="e">
        <f t="shared" si="5"/>
        <v>#DIV/0!</v>
      </c>
    </row>
    <row r="85" spans="1:14" x14ac:dyDescent="0.25">
      <c r="A85" s="45"/>
      <c r="B85" s="134" t="s">
        <v>144</v>
      </c>
      <c r="C85" s="135">
        <v>613324</v>
      </c>
      <c r="D85" s="85"/>
      <c r="E85" s="85"/>
      <c r="F85" s="143">
        <f t="shared" si="3"/>
        <v>0</v>
      </c>
      <c r="G85" s="86"/>
      <c r="H85" s="87"/>
      <c r="I85" s="128" t="e">
        <f t="shared" si="4"/>
        <v>#DIV/0!</v>
      </c>
      <c r="J85" s="129" t="e">
        <f t="shared" si="5"/>
        <v>#DIV/0!</v>
      </c>
    </row>
    <row r="86" spans="1:14" x14ac:dyDescent="0.25">
      <c r="A86" s="45"/>
      <c r="B86" s="134" t="s">
        <v>145</v>
      </c>
      <c r="C86" s="135">
        <v>613326</v>
      </c>
      <c r="D86" s="85"/>
      <c r="E86" s="85"/>
      <c r="F86" s="143">
        <f t="shared" si="3"/>
        <v>0</v>
      </c>
      <c r="G86" s="86"/>
      <c r="H86" s="87"/>
      <c r="I86" s="128" t="e">
        <f t="shared" si="4"/>
        <v>#DIV/0!</v>
      </c>
      <c r="J86" s="129" t="e">
        <f t="shared" si="5"/>
        <v>#DIV/0!</v>
      </c>
    </row>
    <row r="87" spans="1:14" x14ac:dyDescent="0.25">
      <c r="A87" s="45"/>
      <c r="B87" s="134" t="s">
        <v>146</v>
      </c>
      <c r="C87" s="135">
        <v>613329</v>
      </c>
      <c r="D87" s="85"/>
      <c r="E87" s="85"/>
      <c r="F87" s="143">
        <f t="shared" si="3"/>
        <v>0</v>
      </c>
      <c r="G87" s="86"/>
      <c r="H87" s="87"/>
      <c r="I87" s="128" t="e">
        <f t="shared" si="4"/>
        <v>#DIV/0!</v>
      </c>
      <c r="J87" s="129" t="e">
        <f t="shared" si="5"/>
        <v>#DIV/0!</v>
      </c>
    </row>
    <row r="88" spans="1:14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4" x14ac:dyDescent="0.25">
      <c r="A89" s="39"/>
      <c r="B89" s="134" t="s">
        <v>147</v>
      </c>
      <c r="C89" s="135">
        <v>613411</v>
      </c>
      <c r="D89" s="85"/>
      <c r="E89" s="85"/>
      <c r="F89" s="143">
        <f t="shared" si="3"/>
        <v>0</v>
      </c>
      <c r="G89" s="86"/>
      <c r="H89" s="127"/>
      <c r="I89" s="128" t="e">
        <f t="shared" si="4"/>
        <v>#DIV/0!</v>
      </c>
      <c r="J89" s="129" t="e">
        <f t="shared" si="5"/>
        <v>#DIV/0!</v>
      </c>
      <c r="N89">
        <v>8649</v>
      </c>
    </row>
    <row r="90" spans="1:14" x14ac:dyDescent="0.25">
      <c r="A90" s="39"/>
      <c r="B90" s="134" t="s">
        <v>148</v>
      </c>
      <c r="C90" s="135">
        <v>613412</v>
      </c>
      <c r="D90" s="85"/>
      <c r="E90" s="85"/>
      <c r="F90" s="143">
        <f t="shared" si="3"/>
        <v>0</v>
      </c>
      <c r="G90" s="86"/>
      <c r="H90" s="127"/>
      <c r="I90" s="128" t="e">
        <f t="shared" si="4"/>
        <v>#DIV/0!</v>
      </c>
      <c r="J90" s="129" t="e">
        <f t="shared" si="5"/>
        <v>#DIV/0!</v>
      </c>
      <c r="N90">
        <v>-1755</v>
      </c>
    </row>
    <row r="91" spans="1:14" x14ac:dyDescent="0.25">
      <c r="A91" s="39"/>
      <c r="B91" s="134" t="s">
        <v>149</v>
      </c>
      <c r="C91" s="135">
        <v>613414</v>
      </c>
      <c r="D91" s="85"/>
      <c r="E91" s="85"/>
      <c r="F91" s="143">
        <f t="shared" si="3"/>
        <v>0</v>
      </c>
      <c r="G91" s="86"/>
      <c r="H91" s="127"/>
      <c r="I91" s="128" t="e">
        <f t="shared" si="4"/>
        <v>#DIV/0!</v>
      </c>
      <c r="J91" s="129" t="e">
        <f t="shared" si="5"/>
        <v>#DIV/0!</v>
      </c>
    </row>
    <row r="92" spans="1:14" x14ac:dyDescent="0.25">
      <c r="A92" s="39"/>
      <c r="B92" s="134" t="s">
        <v>150</v>
      </c>
      <c r="C92" s="135">
        <v>613415</v>
      </c>
      <c r="D92" s="85"/>
      <c r="E92" s="85"/>
      <c r="F92" s="143">
        <f t="shared" si="3"/>
        <v>0</v>
      </c>
      <c r="G92" s="86"/>
      <c r="H92" s="127"/>
      <c r="I92" s="128" t="e">
        <f t="shared" si="4"/>
        <v>#DIV/0!</v>
      </c>
      <c r="J92" s="129" t="e">
        <f t="shared" si="5"/>
        <v>#DIV/0!</v>
      </c>
    </row>
    <row r="93" spans="1:14" x14ac:dyDescent="0.25">
      <c r="A93" s="39"/>
      <c r="B93" s="134" t="s">
        <v>151</v>
      </c>
      <c r="C93" s="135">
        <v>613416</v>
      </c>
      <c r="D93" s="85"/>
      <c r="E93" s="85"/>
      <c r="F93" s="143">
        <f t="shared" si="3"/>
        <v>0</v>
      </c>
      <c r="G93" s="86"/>
      <c r="H93" s="127"/>
      <c r="I93" s="128" t="e">
        <f t="shared" si="4"/>
        <v>#DIV/0!</v>
      </c>
      <c r="J93" s="129" t="e">
        <f t="shared" si="5"/>
        <v>#DIV/0!</v>
      </c>
    </row>
    <row r="94" spans="1:14" x14ac:dyDescent="0.25">
      <c r="A94" s="39"/>
      <c r="B94" s="137" t="s">
        <v>152</v>
      </c>
      <c r="C94" s="138">
        <v>613417</v>
      </c>
      <c r="D94" s="85"/>
      <c r="E94" s="85"/>
      <c r="F94" s="143">
        <f t="shared" si="3"/>
        <v>0</v>
      </c>
      <c r="G94" s="86"/>
      <c r="H94" s="127"/>
      <c r="I94" s="128" t="e">
        <f t="shared" si="4"/>
        <v>#DIV/0!</v>
      </c>
      <c r="J94" s="129" t="e">
        <f t="shared" si="5"/>
        <v>#DIV/0!</v>
      </c>
    </row>
    <row r="95" spans="1:14" x14ac:dyDescent="0.25">
      <c r="A95" s="39"/>
      <c r="B95" s="137" t="s">
        <v>153</v>
      </c>
      <c r="C95" s="138">
        <v>613418</v>
      </c>
      <c r="D95" s="85"/>
      <c r="E95" s="85"/>
      <c r="F95" s="143">
        <f t="shared" si="3"/>
        <v>0</v>
      </c>
      <c r="G95" s="86"/>
      <c r="H95" s="127"/>
      <c r="I95" s="128" t="e">
        <f t="shared" si="4"/>
        <v>#DIV/0!</v>
      </c>
      <c r="J95" s="129" t="e">
        <f t="shared" si="5"/>
        <v>#DIV/0!</v>
      </c>
    </row>
    <row r="96" spans="1:14" x14ac:dyDescent="0.25">
      <c r="A96" s="39"/>
      <c r="B96" s="137" t="s">
        <v>154</v>
      </c>
      <c r="C96" s="138">
        <v>613419</v>
      </c>
      <c r="D96" s="85"/>
      <c r="E96" s="85"/>
      <c r="F96" s="143">
        <f t="shared" si="3"/>
        <v>0</v>
      </c>
      <c r="G96" s="86"/>
      <c r="H96" s="127"/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/>
      <c r="F97" s="143">
        <f t="shared" si="3"/>
        <v>0</v>
      </c>
      <c r="G97" s="86"/>
      <c r="H97" s="127"/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/>
      <c r="F98" s="143">
        <f t="shared" si="3"/>
        <v>0</v>
      </c>
      <c r="G98" s="86"/>
      <c r="H98" s="127"/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/>
      <c r="F99" s="143">
        <f t="shared" si="3"/>
        <v>0</v>
      </c>
      <c r="G99" s="86"/>
      <c r="H99" s="127"/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/>
      <c r="F100" s="143">
        <f t="shared" si="3"/>
        <v>0</v>
      </c>
      <c r="G100" s="86"/>
      <c r="H100" s="127"/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/>
      <c r="F102" s="143">
        <f t="shared" si="3"/>
        <v>0</v>
      </c>
      <c r="G102" s="86"/>
      <c r="H102" s="127"/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/>
      <c r="F103" s="143">
        <f t="shared" si="3"/>
        <v>0</v>
      </c>
      <c r="G103" s="86"/>
      <c r="H103" s="127"/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/>
      <c r="F104" s="143">
        <f t="shared" si="3"/>
        <v>0</v>
      </c>
      <c r="G104" s="86"/>
      <c r="H104" s="127"/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/>
      <c r="F105" s="143">
        <f t="shared" si="3"/>
        <v>0</v>
      </c>
      <c r="G105" s="86"/>
      <c r="H105" s="127"/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/>
      <c r="F106" s="143">
        <f t="shared" si="3"/>
        <v>0</v>
      </c>
      <c r="G106" s="86"/>
      <c r="H106" s="127"/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/>
      <c r="F107" s="143">
        <f t="shared" si="3"/>
        <v>0</v>
      </c>
      <c r="G107" s="86"/>
      <c r="H107" s="127"/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/>
      <c r="F109" s="145">
        <f t="shared" si="3"/>
        <v>0</v>
      </c>
      <c r="G109" s="91"/>
      <c r="H109" s="127"/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/>
      <c r="F110" s="145">
        <f t="shared" si="3"/>
        <v>0</v>
      </c>
      <c r="G110" s="91"/>
      <c r="H110" s="127"/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/>
      <c r="F111" s="145">
        <f t="shared" si="3"/>
        <v>0</v>
      </c>
      <c r="G111" s="91"/>
      <c r="H111" s="127"/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/>
      <c r="E113" s="89"/>
      <c r="F113" s="145">
        <f t="shared" si="3"/>
        <v>0</v>
      </c>
      <c r="G113" s="91"/>
      <c r="H113" s="127"/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/>
      <c r="E114" s="89"/>
      <c r="F114" s="145">
        <f t="shared" si="3"/>
        <v>0</v>
      </c>
      <c r="G114" s="91"/>
      <c r="H114" s="127"/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/>
      <c r="E115" s="89"/>
      <c r="F115" s="145">
        <f t="shared" si="3"/>
        <v>0</v>
      </c>
      <c r="G115" s="91"/>
      <c r="H115" s="127"/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/>
      <c r="E116" s="89"/>
      <c r="F116" s="145">
        <f t="shared" si="3"/>
        <v>0</v>
      </c>
      <c r="G116" s="91"/>
      <c r="H116" s="127"/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/>
      <c r="E117" s="89"/>
      <c r="F117" s="145">
        <f t="shared" si="3"/>
        <v>0</v>
      </c>
      <c r="G117" s="91"/>
      <c r="H117" s="127"/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/>
      <c r="E118" s="89"/>
      <c r="F118" s="145">
        <f t="shared" si="3"/>
        <v>0</v>
      </c>
      <c r="G118" s="91"/>
      <c r="H118" s="127"/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/>
      <c r="E119" s="89"/>
      <c r="F119" s="145">
        <f t="shared" si="3"/>
        <v>0</v>
      </c>
      <c r="G119" s="91"/>
      <c r="H119" s="127"/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/>
      <c r="E120" s="89"/>
      <c r="F120" s="145">
        <f t="shared" si="3"/>
        <v>0</v>
      </c>
      <c r="G120" s="91"/>
      <c r="H120" s="127"/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/>
      <c r="E121" s="89"/>
      <c r="F121" s="145">
        <f t="shared" si="3"/>
        <v>0</v>
      </c>
      <c r="G121" s="91"/>
      <c r="H121" s="127"/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/>
      <c r="E123" s="89"/>
      <c r="F123" s="145">
        <f t="shared" si="3"/>
        <v>0</v>
      </c>
      <c r="G123" s="91"/>
      <c r="H123" s="87"/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/>
      <c r="E124" s="89"/>
      <c r="F124" s="145">
        <f t="shared" si="3"/>
        <v>0</v>
      </c>
      <c r="G124" s="91"/>
      <c r="H124" s="87"/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/>
      <c r="E125" s="89"/>
      <c r="F125" s="145">
        <f t="shared" si="3"/>
        <v>0</v>
      </c>
      <c r="G125" s="91"/>
      <c r="H125" s="87"/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/>
      <c r="E126" s="89"/>
      <c r="F126" s="145">
        <f t="shared" si="3"/>
        <v>0</v>
      </c>
      <c r="G126" s="91"/>
      <c r="H126" s="87"/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/>
      <c r="E127" s="89"/>
      <c r="F127" s="145">
        <f t="shared" si="3"/>
        <v>0</v>
      </c>
      <c r="G127" s="91"/>
      <c r="H127" s="87"/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/>
      <c r="E128" s="89"/>
      <c r="F128" s="145">
        <f t="shared" si="3"/>
        <v>0</v>
      </c>
      <c r="G128" s="91"/>
      <c r="H128" s="87"/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SUM(E130:E161)</f>
        <v>0</v>
      </c>
      <c r="F129" s="125">
        <f t="shared" si="3"/>
        <v>0</v>
      </c>
      <c r="G129" s="126">
        <f>SUM(G130:G161)</f>
        <v>0</v>
      </c>
      <c r="H129" s="113">
        <f>SUM(H130:H161)</f>
        <v>0</v>
      </c>
      <c r="I129" s="114" t="e">
        <f t="shared" si="4"/>
        <v>#DIV/0!</v>
      </c>
      <c r="J129" s="115" t="e">
        <f t="shared" si="5"/>
        <v>#DIV/0!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/>
      <c r="F130" s="145">
        <f t="shared" si="3"/>
        <v>0</v>
      </c>
      <c r="G130" s="91"/>
      <c r="H130" s="127"/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/>
      <c r="F131" s="145">
        <f t="shared" si="3"/>
        <v>0</v>
      </c>
      <c r="G131" s="91"/>
      <c r="H131" s="127"/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/>
      <c r="F132" s="145">
        <f t="shared" si="3"/>
        <v>0</v>
      </c>
      <c r="G132" s="91"/>
      <c r="H132" s="127"/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/>
      <c r="F133" s="145">
        <f t="shared" si="3"/>
        <v>0</v>
      </c>
      <c r="G133" s="91"/>
      <c r="H133" s="127"/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/>
      <c r="F134" s="145">
        <f t="shared" si="3"/>
        <v>0</v>
      </c>
      <c r="G134" s="91"/>
      <c r="H134" s="127"/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/>
      <c r="F135" s="145">
        <f t="shared" si="3"/>
        <v>0</v>
      </c>
      <c r="G135" s="91"/>
      <c r="H135" s="127"/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/>
      <c r="F136" s="145">
        <f t="shared" si="3"/>
        <v>0</v>
      </c>
      <c r="G136" s="91"/>
      <c r="H136" s="127"/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/>
      <c r="F137" s="145">
        <f t="shared" si="3"/>
        <v>0</v>
      </c>
      <c r="G137" s="91"/>
      <c r="H137" s="127"/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/>
      <c r="F138" s="145">
        <f t="shared" si="3"/>
        <v>0</v>
      </c>
      <c r="G138" s="91"/>
      <c r="H138" s="127"/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/>
      <c r="F139" s="145">
        <f t="shared" si="3"/>
        <v>0</v>
      </c>
      <c r="G139" s="91"/>
      <c r="H139" s="127"/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/>
      <c r="F140" s="145">
        <f t="shared" si="3"/>
        <v>0</v>
      </c>
      <c r="G140" s="91"/>
      <c r="H140" s="127"/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/>
      <c r="F141" s="145">
        <f t="shared" si="3"/>
        <v>0</v>
      </c>
      <c r="G141" s="91"/>
      <c r="H141" s="127"/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91"/>
      <c r="H142" s="127"/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91"/>
      <c r="H143" s="127"/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/>
      <c r="F144" s="145">
        <f t="shared" si="3"/>
        <v>0</v>
      </c>
      <c r="G144" s="91"/>
      <c r="H144" s="127"/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91"/>
      <c r="H145" s="127"/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91"/>
      <c r="H146" s="127"/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91"/>
      <c r="H147" s="127"/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91"/>
      <c r="H148" s="127"/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91"/>
      <c r="H149" s="127"/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236</v>
      </c>
      <c r="C150" s="138">
        <v>613962</v>
      </c>
      <c r="D150" s="89"/>
      <c r="E150" s="89"/>
      <c r="F150" s="145">
        <f t="shared" si="3"/>
        <v>0</v>
      </c>
      <c r="G150" s="91"/>
      <c r="H150" s="127"/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91"/>
      <c r="H151" s="127"/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91"/>
      <c r="H152" s="127"/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91"/>
      <c r="H153" s="127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91"/>
      <c r="H154" s="127"/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91"/>
      <c r="H155" s="127"/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91"/>
      <c r="H156" s="127"/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91"/>
      <c r="H157" s="127"/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91"/>
      <c r="H158" s="127"/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91"/>
      <c r="H159" s="127"/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91"/>
      <c r="H160" s="127"/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/>
      <c r="H161" s="127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/>
      <c r="H163" s="87"/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/>
      <c r="H164" s="87"/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/>
      <c r="H165" s="87"/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/>
      <c r="H166" s="87"/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/>
      <c r="H167" s="87"/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/>
      <c r="H168" s="87"/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/>
      <c r="H169" s="87"/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/>
      <c r="H170" s="87"/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/>
      <c r="H171" s="92"/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/>
      <c r="H173" s="87"/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/>
      <c r="H174" s="87"/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/>
      <c r="H175" s="87"/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/>
      <c r="F181" s="145">
        <f t="shared" si="3"/>
        <v>0</v>
      </c>
      <c r="G181" s="91"/>
      <c r="H181" s="127"/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/>
      <c r="F182" s="145">
        <f t="shared" si="3"/>
        <v>0</v>
      </c>
      <c r="G182" s="91"/>
      <c r="H182" s="127"/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/>
      <c r="F183" s="145">
        <f t="shared" si="3"/>
        <v>0</v>
      </c>
      <c r="G183" s="91"/>
      <c r="H183" s="127"/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/>
      <c r="F184" s="145">
        <f t="shared" si="3"/>
        <v>0</v>
      </c>
      <c r="G184" s="91"/>
      <c r="H184" s="127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/>
      <c r="F185" s="145">
        <f t="shared" si="3"/>
        <v>0</v>
      </c>
      <c r="G185" s="91"/>
      <c r="H185" s="127"/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/>
      <c r="F186" s="145">
        <f t="shared" si="3"/>
        <v>0</v>
      </c>
      <c r="G186" s="91"/>
      <c r="H186" s="127"/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/>
      <c r="F187" s="145">
        <f t="shared" si="3"/>
        <v>0</v>
      </c>
      <c r="G187" s="91"/>
      <c r="H187" s="127"/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/>
      <c r="F188" s="145">
        <f t="shared" si="3"/>
        <v>0</v>
      </c>
      <c r="G188" s="91"/>
      <c r="H188" s="127"/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/>
      <c r="F189" s="145">
        <f t="shared" si="3"/>
        <v>0</v>
      </c>
      <c r="G189" s="91"/>
      <c r="H189" s="127"/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/>
      <c r="F190" s="145">
        <f t="shared" si="3"/>
        <v>0</v>
      </c>
      <c r="G190" s="91"/>
      <c r="H190" s="127"/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/>
      <c r="F191" s="145">
        <f t="shared" si="3"/>
        <v>0</v>
      </c>
      <c r="G191" s="91"/>
      <c r="H191" s="127"/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/>
      <c r="F192" s="145">
        <f t="shared" si="3"/>
        <v>0</v>
      </c>
      <c r="G192" s="91"/>
      <c r="H192" s="127"/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/>
      <c r="F193" s="145">
        <f t="shared" si="3"/>
        <v>0</v>
      </c>
      <c r="G193" s="91"/>
      <c r="H193" s="127"/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/>
      <c r="H195" s="127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/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/>
      <c r="H198" s="87"/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/>
      <c r="H200" s="87"/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/>
      <c r="H201" s="87"/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97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/>
      <c r="H204" s="97"/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/>
      <c r="H205" s="97"/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/>
      <c r="H206" s="97"/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/>
      <c r="H207" s="97"/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/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/>
      <c r="H209" s="97"/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/>
      <c r="H210" s="97"/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/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/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/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0</v>
      </c>
      <c r="F216" s="42">
        <f>SUM(D216:E216)</f>
        <v>0</v>
      </c>
      <c r="G216" s="80">
        <f>SUM(G17+G215)</f>
        <v>0</v>
      </c>
      <c r="H216" s="42">
        <f>SUM(H17+H215)</f>
        <v>0</v>
      </c>
      <c r="I216" s="43" t="e">
        <f>SUM(G216/F216)</f>
        <v>#DIV/0!</v>
      </c>
      <c r="J216" s="44" t="e">
        <f>SUM(G216/H216)</f>
        <v>#DIV/0!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0"/>
      <c r="J219" s="180"/>
    </row>
    <row r="220" spans="1:10" x14ac:dyDescent="0.25">
      <c r="B220" t="s">
        <v>240</v>
      </c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Obrazac 2. Zbirni</vt:lpstr>
      <vt:lpstr>Obrazac 2. SUD</vt:lpstr>
      <vt:lpstr>Obrazac 2. IPA-2012</vt:lpstr>
      <vt:lpstr>OBRAZAC 2- IPA 2013</vt:lpstr>
      <vt:lpstr>obrazac2-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Sejda Fukelj</dc:creator>
  <cp:lastModifiedBy>Arnela Saric</cp:lastModifiedBy>
  <cp:lastPrinted>2018-10-25T11:00:17Z</cp:lastPrinted>
  <dcterms:created xsi:type="dcterms:W3CDTF">2015-04-14T10:29:18Z</dcterms:created>
  <dcterms:modified xsi:type="dcterms:W3CDTF">2019-02-22T11:30:15Z</dcterms:modified>
</cp:coreProperties>
</file>